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ela Stan\Desktop\"/>
    </mc:Choice>
  </mc:AlternateContent>
  <xr:revisionPtr revIDLastSave="0" documentId="13_ncr:1_{7BAF4577-DD51-462E-B83B-FA7D6E5F462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ANUARIE" sheetId="2" r:id="rId1"/>
    <sheet name="FEBRUARIE" sheetId="3" r:id="rId2"/>
    <sheet name="MARTIE" sheetId="4" r:id="rId3"/>
    <sheet name="APRILIE" sheetId="5" r:id="rId4"/>
    <sheet name="MAI" sheetId="6" r:id="rId5"/>
    <sheet name="IUNIE" sheetId="7" r:id="rId6"/>
    <sheet name="IULIE" sheetId="8" r:id="rId7"/>
    <sheet name="AUGUST" sheetId="9" r:id="rId8"/>
    <sheet name="SEPTEMBRIE" sheetId="10" r:id="rId9"/>
    <sheet name="OCTOMBRIE" sheetId="11" r:id="rId10"/>
    <sheet name="NOIEMBRIE" sheetId="12" r:id="rId11"/>
    <sheet name="DECEMBRIE" sheetId="13" r:id="rId12"/>
  </sheets>
  <calcPr calcId="181029" calcMode="manual"/>
</workbook>
</file>

<file path=xl/calcChain.xml><?xml version="1.0" encoding="utf-8"?>
<calcChain xmlns="http://schemas.openxmlformats.org/spreadsheetml/2006/main">
  <c r="H31" i="4" l="1"/>
  <c r="G31" i="4"/>
  <c r="F31" i="4"/>
  <c r="E31" i="4"/>
  <c r="H29" i="4"/>
  <c r="G29" i="4"/>
  <c r="F29" i="4"/>
  <c r="E29" i="4"/>
  <c r="H26" i="4"/>
  <c r="H45" i="4" s="1"/>
  <c r="G26" i="4"/>
  <c r="G45" i="4" s="1"/>
  <c r="F26" i="4"/>
  <c r="F45" i="4" s="1"/>
  <c r="E26" i="4"/>
  <c r="E45" i="4" s="1"/>
  <c r="E47" i="4" s="1"/>
  <c r="H25" i="4"/>
  <c r="G25" i="4"/>
  <c r="F25" i="4"/>
  <c r="E25" i="4"/>
  <c r="H20" i="4"/>
  <c r="G20" i="4"/>
  <c r="F20" i="4"/>
  <c r="E20" i="4"/>
  <c r="H17" i="4"/>
  <c r="H46" i="4" s="1"/>
  <c r="G17" i="4"/>
  <c r="G46" i="4" s="1"/>
  <c r="F17" i="4"/>
  <c r="F46" i="4" s="1"/>
  <c r="E17" i="4"/>
  <c r="E46" i="4" s="1"/>
  <c r="H15" i="4"/>
  <c r="G15" i="4"/>
  <c r="F15" i="4"/>
  <c r="E15" i="4"/>
  <c r="H13" i="4"/>
  <c r="G13" i="4"/>
  <c r="F13" i="4"/>
  <c r="E13" i="4"/>
  <c r="H45" i="3"/>
  <c r="H31" i="3"/>
  <c r="G31" i="3"/>
  <c r="F31" i="3"/>
  <c r="E31" i="3"/>
  <c r="H29" i="3"/>
  <c r="H46" i="3" s="1"/>
  <c r="G29" i="3"/>
  <c r="F29" i="3"/>
  <c r="E29" i="3"/>
  <c r="H26" i="3"/>
  <c r="G26" i="3"/>
  <c r="G45" i="3" s="1"/>
  <c r="F26" i="3"/>
  <c r="F45" i="3" s="1"/>
  <c r="E26" i="3"/>
  <c r="E45" i="3" s="1"/>
  <c r="H25" i="3"/>
  <c r="G25" i="3"/>
  <c r="F25" i="3"/>
  <c r="E25" i="3"/>
  <c r="H20" i="3"/>
  <c r="G20" i="3"/>
  <c r="F20" i="3"/>
  <c r="E20" i="3"/>
  <c r="H17" i="3"/>
  <c r="G17" i="3"/>
  <c r="G46" i="3" s="1"/>
  <c r="F17" i="3"/>
  <c r="F46" i="3" s="1"/>
  <c r="E17" i="3"/>
  <c r="E46" i="3" s="1"/>
  <c r="H15" i="3"/>
  <c r="G15" i="3"/>
  <c r="F15" i="3"/>
  <c r="E15" i="3"/>
  <c r="H13" i="3"/>
  <c r="G13" i="3"/>
  <c r="F13" i="3"/>
  <c r="E13" i="3"/>
  <c r="G15" i="13"/>
  <c r="H15" i="13"/>
  <c r="H14" i="13"/>
  <c r="G14" i="13"/>
  <c r="F14" i="13"/>
  <c r="F47" i="4" l="1"/>
  <c r="G47" i="4"/>
  <c r="H47" i="4"/>
  <c r="F47" i="3"/>
  <c r="G47" i="3"/>
  <c r="E47" i="3"/>
  <c r="H47" i="3"/>
  <c r="H45" i="13"/>
  <c r="H31" i="13"/>
  <c r="G31" i="13"/>
  <c r="F31" i="13"/>
  <c r="E31" i="13"/>
  <c r="H29" i="13"/>
  <c r="H25" i="13" s="1"/>
  <c r="G29" i="13"/>
  <c r="F29" i="13"/>
  <c r="E29" i="13"/>
  <c r="G26" i="13"/>
  <c r="G45" i="13" s="1"/>
  <c r="F26" i="13"/>
  <c r="F45" i="13" s="1"/>
  <c r="E26" i="13"/>
  <c r="E45" i="13" s="1"/>
  <c r="G25" i="13"/>
  <c r="F25" i="13"/>
  <c r="E25" i="13"/>
  <c r="H20" i="13"/>
  <c r="G20" i="13"/>
  <c r="F20" i="13"/>
  <c r="E20" i="13"/>
  <c r="H17" i="13"/>
  <c r="H46" i="13" s="1"/>
  <c r="G17" i="13"/>
  <c r="G46" i="13" s="1"/>
  <c r="F17" i="13"/>
  <c r="F46" i="13" s="1"/>
  <c r="E17" i="13"/>
  <c r="E46" i="13" s="1"/>
  <c r="H13" i="13"/>
  <c r="F15" i="13"/>
  <c r="E15" i="13"/>
  <c r="F13" i="13"/>
  <c r="E14" i="13"/>
  <c r="G13" i="13"/>
  <c r="E13" i="13"/>
  <c r="H45" i="12"/>
  <c r="F45" i="12"/>
  <c r="H31" i="12"/>
  <c r="G31" i="12"/>
  <c r="F31" i="12"/>
  <c r="E31" i="12"/>
  <c r="H29" i="12"/>
  <c r="H46" i="12" s="1"/>
  <c r="G29" i="12"/>
  <c r="F29" i="12"/>
  <c r="E29" i="12"/>
  <c r="G26" i="12"/>
  <c r="G45" i="12" s="1"/>
  <c r="F26" i="12"/>
  <c r="E26" i="12"/>
  <c r="E45" i="12" s="1"/>
  <c r="G25" i="12"/>
  <c r="F25" i="12"/>
  <c r="E25" i="12"/>
  <c r="H20" i="12"/>
  <c r="G20" i="12"/>
  <c r="F20" i="12"/>
  <c r="E20" i="12"/>
  <c r="H17" i="12"/>
  <c r="G17" i="12"/>
  <c r="G46" i="12" s="1"/>
  <c r="F17" i="12"/>
  <c r="F46" i="12" s="1"/>
  <c r="E17" i="12"/>
  <c r="E46" i="12" s="1"/>
  <c r="H15" i="12"/>
  <c r="G15" i="12"/>
  <c r="G13" i="12" s="1"/>
  <c r="F15" i="12"/>
  <c r="F13" i="12" s="1"/>
  <c r="E15" i="12"/>
  <c r="F14" i="12"/>
  <c r="E14" i="12"/>
  <c r="H13" i="12"/>
  <c r="E13" i="12"/>
  <c r="H47" i="13" l="1"/>
  <c r="E47" i="13"/>
  <c r="F47" i="13"/>
  <c r="G47" i="13"/>
  <c r="H25" i="12"/>
  <c r="G47" i="12"/>
  <c r="F47" i="12"/>
  <c r="E47" i="12"/>
  <c r="H47" i="12"/>
  <c r="H45" i="10"/>
  <c r="G31" i="10"/>
  <c r="F31" i="10"/>
  <c r="E31" i="10"/>
  <c r="H29" i="10"/>
  <c r="G29" i="10"/>
  <c r="F29" i="10"/>
  <c r="E29" i="10"/>
  <c r="G26" i="10"/>
  <c r="G45" i="10" s="1"/>
  <c r="F26" i="10"/>
  <c r="F45" i="10" s="1"/>
  <c r="E26" i="10"/>
  <c r="E45" i="10" s="1"/>
  <c r="H25" i="10"/>
  <c r="G25" i="10"/>
  <c r="F25" i="10"/>
  <c r="E25" i="10"/>
  <c r="H20" i="10"/>
  <c r="G20" i="10"/>
  <c r="F20" i="10"/>
  <c r="E20" i="10"/>
  <c r="H17" i="10"/>
  <c r="H46" i="10" s="1"/>
  <c r="G17" i="10"/>
  <c r="G46" i="10" s="1"/>
  <c r="F17" i="10"/>
  <c r="F46" i="10" s="1"/>
  <c r="E17" i="10"/>
  <c r="E46" i="10" s="1"/>
  <c r="H15" i="10"/>
  <c r="G15" i="10"/>
  <c r="F15" i="10"/>
  <c r="E15" i="10"/>
  <c r="H14" i="10"/>
  <c r="G14" i="10"/>
  <c r="F14" i="10"/>
  <c r="E14" i="10"/>
  <c r="H13" i="10"/>
  <c r="G13" i="10"/>
  <c r="F13" i="10"/>
  <c r="E13" i="10"/>
  <c r="H45" i="9"/>
  <c r="G45" i="9"/>
  <c r="G31" i="9"/>
  <c r="F31" i="9"/>
  <c r="E31" i="9"/>
  <c r="H29" i="9"/>
  <c r="H25" i="9" s="1"/>
  <c r="G29" i="9"/>
  <c r="G46" i="9" s="1"/>
  <c r="F29" i="9"/>
  <c r="E29" i="9"/>
  <c r="G26" i="9"/>
  <c r="F26" i="9"/>
  <c r="F45" i="9" s="1"/>
  <c r="F47" i="9" s="1"/>
  <c r="E26" i="9"/>
  <c r="E45" i="9" s="1"/>
  <c r="E25" i="9"/>
  <c r="H20" i="9"/>
  <c r="G20" i="9"/>
  <c r="F20" i="9"/>
  <c r="E20" i="9"/>
  <c r="H17" i="9"/>
  <c r="H46" i="9" s="1"/>
  <c r="G17" i="9"/>
  <c r="F17" i="9"/>
  <c r="F46" i="9" s="1"/>
  <c r="E17" i="9"/>
  <c r="E46" i="9" s="1"/>
  <c r="H15" i="9"/>
  <c r="G15" i="9"/>
  <c r="F15" i="9"/>
  <c r="E15" i="9"/>
  <c r="H14" i="9"/>
  <c r="G14" i="9"/>
  <c r="G13" i="9" s="1"/>
  <c r="F14" i="9"/>
  <c r="F13" i="9" s="1"/>
  <c r="E14" i="9"/>
  <c r="H13" i="9"/>
  <c r="E13" i="9"/>
  <c r="H45" i="8"/>
  <c r="E45" i="8"/>
  <c r="G31" i="8"/>
  <c r="F31" i="8"/>
  <c r="E31" i="8"/>
  <c r="H29" i="8"/>
  <c r="H25" i="8" s="1"/>
  <c r="G29" i="8"/>
  <c r="F29" i="8"/>
  <c r="E29" i="8"/>
  <c r="E46" i="8" s="1"/>
  <c r="G26" i="8"/>
  <c r="G45" i="8" s="1"/>
  <c r="F26" i="8"/>
  <c r="F45" i="8" s="1"/>
  <c r="E26" i="8"/>
  <c r="G25" i="8"/>
  <c r="E25" i="8"/>
  <c r="H20" i="8"/>
  <c r="G20" i="8"/>
  <c r="F20" i="8"/>
  <c r="E20" i="8"/>
  <c r="H17" i="8"/>
  <c r="H46" i="8" s="1"/>
  <c r="G17" i="8"/>
  <c r="G46" i="8" s="1"/>
  <c r="F17" i="8"/>
  <c r="E17" i="8"/>
  <c r="H15" i="8"/>
  <c r="G15" i="8"/>
  <c r="F15" i="8"/>
  <c r="E15" i="8"/>
  <c r="H14" i="8"/>
  <c r="G14" i="8"/>
  <c r="G13" i="8" s="1"/>
  <c r="F14" i="8"/>
  <c r="E14" i="8"/>
  <c r="H13" i="8"/>
  <c r="F13" i="8"/>
  <c r="E13" i="8"/>
  <c r="H13" i="6"/>
  <c r="H25" i="7"/>
  <c r="H29" i="7"/>
  <c r="H13" i="7"/>
  <c r="H45" i="7"/>
  <c r="E45" i="7"/>
  <c r="G31" i="7"/>
  <c r="F31" i="7"/>
  <c r="E31" i="7"/>
  <c r="G29" i="7"/>
  <c r="G25" i="7" s="1"/>
  <c r="F29" i="7"/>
  <c r="E29" i="7"/>
  <c r="G26" i="7"/>
  <c r="G45" i="7" s="1"/>
  <c r="F26" i="7"/>
  <c r="F45" i="7" s="1"/>
  <c r="F47" i="7" s="1"/>
  <c r="E26" i="7"/>
  <c r="E25" i="7"/>
  <c r="H20" i="7"/>
  <c r="G20" i="7"/>
  <c r="F20" i="7"/>
  <c r="E20" i="7"/>
  <c r="H17" i="7"/>
  <c r="H46" i="7" s="1"/>
  <c r="G17" i="7"/>
  <c r="G46" i="7" s="1"/>
  <c r="F17" i="7"/>
  <c r="F46" i="7" s="1"/>
  <c r="E17" i="7"/>
  <c r="E46" i="7" s="1"/>
  <c r="H15" i="7"/>
  <c r="G15" i="7"/>
  <c r="F15" i="7"/>
  <c r="E15" i="7"/>
  <c r="H14" i="7"/>
  <c r="G14" i="7"/>
  <c r="G13" i="7" s="1"/>
  <c r="F14" i="7"/>
  <c r="E14" i="7"/>
  <c r="E13" i="7" s="1"/>
  <c r="F13" i="7"/>
  <c r="H45" i="6"/>
  <c r="E45" i="6"/>
  <c r="G31" i="6"/>
  <c r="F31" i="6"/>
  <c r="E31" i="6"/>
  <c r="G29" i="6"/>
  <c r="G25" i="6" s="1"/>
  <c r="F29" i="6"/>
  <c r="E29" i="6"/>
  <c r="G26" i="6"/>
  <c r="G45" i="6" s="1"/>
  <c r="F26" i="6"/>
  <c r="F45" i="6" s="1"/>
  <c r="E26" i="6"/>
  <c r="E25" i="6"/>
  <c r="H20" i="6"/>
  <c r="G20" i="6"/>
  <c r="F20" i="6"/>
  <c r="E20" i="6"/>
  <c r="H17" i="6"/>
  <c r="H46" i="6" s="1"/>
  <c r="G17" i="6"/>
  <c r="G46" i="6" s="1"/>
  <c r="F17" i="6"/>
  <c r="F46" i="6" s="1"/>
  <c r="E17" i="6"/>
  <c r="E46" i="6" s="1"/>
  <c r="H15" i="6"/>
  <c r="G15" i="6"/>
  <c r="F15" i="6"/>
  <c r="E15" i="6"/>
  <c r="H14" i="6"/>
  <c r="G14" i="6"/>
  <c r="G13" i="6" s="1"/>
  <c r="F14" i="6"/>
  <c r="E14" i="6"/>
  <c r="E13" i="6" s="1"/>
  <c r="F13" i="6"/>
  <c r="H13" i="11"/>
  <c r="H25" i="11"/>
  <c r="H31" i="11"/>
  <c r="H29" i="11" s="1"/>
  <c r="E15" i="11"/>
  <c r="H45" i="11"/>
  <c r="G31" i="11"/>
  <c r="G29" i="11" s="1"/>
  <c r="G25" i="11" s="1"/>
  <c r="F31" i="11"/>
  <c r="E31" i="11"/>
  <c r="F29" i="11"/>
  <c r="E29" i="11"/>
  <c r="G26" i="11"/>
  <c r="G45" i="11" s="1"/>
  <c r="F26" i="11"/>
  <c r="F45" i="11" s="1"/>
  <c r="E26" i="11"/>
  <c r="E45" i="11" s="1"/>
  <c r="H20" i="11"/>
  <c r="G20" i="11"/>
  <c r="F20" i="11"/>
  <c r="E20" i="11"/>
  <c r="H17" i="11"/>
  <c r="G17" i="11"/>
  <c r="F17" i="11"/>
  <c r="E17" i="11"/>
  <c r="E46" i="11" s="1"/>
  <c r="H15" i="11"/>
  <c r="G15" i="11"/>
  <c r="F15" i="11"/>
  <c r="F13" i="11" s="1"/>
  <c r="F14" i="11"/>
  <c r="E14" i="11"/>
  <c r="E13" i="11" s="1"/>
  <c r="G13" i="11"/>
  <c r="H15" i="5"/>
  <c r="H14" i="5"/>
  <c r="H17" i="5"/>
  <c r="H20" i="5"/>
  <c r="H46" i="5"/>
  <c r="F46" i="5"/>
  <c r="H45" i="5"/>
  <c r="E45" i="5"/>
  <c r="G31" i="5"/>
  <c r="F31" i="5"/>
  <c r="E31" i="5"/>
  <c r="E29" i="5" s="1"/>
  <c r="G29" i="5"/>
  <c r="F29" i="5"/>
  <c r="G26" i="5"/>
  <c r="G45" i="5" s="1"/>
  <c r="F26" i="5"/>
  <c r="F25" i="5" s="1"/>
  <c r="E26" i="5"/>
  <c r="G20" i="5"/>
  <c r="F20" i="5"/>
  <c r="E20" i="5"/>
  <c r="G17" i="5"/>
  <c r="G46" i="5" s="1"/>
  <c r="F17" i="5"/>
  <c r="E17" i="5"/>
  <c r="G15" i="5"/>
  <c r="G13" i="5" s="1"/>
  <c r="F15" i="5"/>
  <c r="E15" i="5"/>
  <c r="G14" i="5"/>
  <c r="F14" i="5"/>
  <c r="F13" i="5" s="1"/>
  <c r="E14" i="5"/>
  <c r="E13" i="5" s="1"/>
  <c r="E47" i="10" l="1"/>
  <c r="F47" i="10"/>
  <c r="G47" i="10"/>
  <c r="H47" i="10"/>
  <c r="H47" i="9"/>
  <c r="G47" i="9"/>
  <c r="E47" i="9"/>
  <c r="F25" i="9"/>
  <c r="G25" i="9"/>
  <c r="F46" i="8"/>
  <c r="F47" i="8" s="1"/>
  <c r="E47" i="8"/>
  <c r="F25" i="8"/>
  <c r="G47" i="8"/>
  <c r="H47" i="8"/>
  <c r="E47" i="7"/>
  <c r="G47" i="7"/>
  <c r="H47" i="7"/>
  <c r="F25" i="7"/>
  <c r="F47" i="6"/>
  <c r="E47" i="6"/>
  <c r="G47" i="6"/>
  <c r="H47" i="6"/>
  <c r="F25" i="6"/>
  <c r="H46" i="11"/>
  <c r="H47" i="11" s="1"/>
  <c r="G46" i="11"/>
  <c r="G47" i="11" s="1"/>
  <c r="F46" i="11"/>
  <c r="F47" i="11" s="1"/>
  <c r="E25" i="11"/>
  <c r="E47" i="11"/>
  <c r="F25" i="11"/>
  <c r="H47" i="5"/>
  <c r="E46" i="5"/>
  <c r="E25" i="5"/>
  <c r="E47" i="5"/>
  <c r="G47" i="5"/>
  <c r="F45" i="5"/>
  <c r="F47" i="5" s="1"/>
  <c r="G25" i="5"/>
  <c r="F31" i="2"/>
  <c r="E31" i="2"/>
  <c r="E15" i="2" l="1"/>
  <c r="F15" i="2"/>
  <c r="G15" i="2"/>
  <c r="H15" i="2"/>
  <c r="F13" i="2"/>
  <c r="F17" i="2"/>
  <c r="F20" i="2"/>
  <c r="F29" i="2"/>
  <c r="F26" i="2"/>
  <c r="F45" i="2"/>
  <c r="H31" i="2"/>
  <c r="H29" i="2" s="1"/>
  <c r="G31" i="2"/>
  <c r="G29" i="2" s="1"/>
  <c r="E29" i="2"/>
  <c r="H26" i="2"/>
  <c r="H45" i="2" s="1"/>
  <c r="G26" i="2"/>
  <c r="G45" i="2" s="1"/>
  <c r="E26" i="2"/>
  <c r="E45" i="2" s="1"/>
  <c r="H20" i="2"/>
  <c r="G20" i="2"/>
  <c r="E20" i="2"/>
  <c r="H17" i="2"/>
  <c r="G17" i="2"/>
  <c r="E17" i="2"/>
  <c r="E46" i="2" l="1"/>
  <c r="E47" i="2" s="1"/>
  <c r="H13" i="2"/>
  <c r="H46" i="2"/>
  <c r="H47" i="2" s="1"/>
  <c r="E13" i="2"/>
  <c r="F46" i="2"/>
  <c r="F47" i="2" s="1"/>
  <c r="F25" i="2"/>
  <c r="G46" i="2"/>
  <c r="G47" i="2" s="1"/>
  <c r="G25" i="2"/>
  <c r="G13" i="2"/>
  <c r="H25" i="2"/>
  <c r="E25" i="2"/>
</calcChain>
</file>

<file path=xl/sharedStrings.xml><?xml version="1.0" encoding="utf-8"?>
<sst xmlns="http://schemas.openxmlformats.org/spreadsheetml/2006/main" count="954" uniqueCount="52">
  <si>
    <t>TOTAL</t>
  </si>
  <si>
    <t>Nr. Crt.</t>
  </si>
  <si>
    <t>Program National de Sanatate</t>
  </si>
  <si>
    <t>Unitatea care deruleaza</t>
  </si>
  <si>
    <t>Subprogram</t>
  </si>
  <si>
    <t>Buget de stat</t>
  </si>
  <si>
    <t>Prevedere</t>
  </si>
  <si>
    <t>Finantare</t>
  </si>
  <si>
    <t>Plata</t>
  </si>
  <si>
    <t>DSP</t>
  </si>
  <si>
    <t>JUDET</t>
  </si>
  <si>
    <t>Total</t>
  </si>
  <si>
    <t>I.3.1</t>
  </si>
  <si>
    <t>Preventie</t>
  </si>
  <si>
    <t>I.3.2</t>
  </si>
  <si>
    <t>Tratament</t>
  </si>
  <si>
    <t>Spitalul Jud. de Urg. Targoviste</t>
  </si>
  <si>
    <t>Sp. Jud. de Urg. Targoviste</t>
  </si>
  <si>
    <t>Sp. Municipal Moreni</t>
  </si>
  <si>
    <t>Sp. Or. Gaesti</t>
  </si>
  <si>
    <t>Sp. Or. Pucioasa</t>
  </si>
  <si>
    <t>Mortalitate materna</t>
  </si>
  <si>
    <t>TOTAL DSP</t>
  </si>
  <si>
    <t>TOTAL AAPL</t>
  </si>
  <si>
    <t>TOTAL GENERAL</t>
  </si>
  <si>
    <t>P.N.I.5 inf. nosocomiale</t>
  </si>
  <si>
    <t>Actiuni Prioritare ATI</t>
  </si>
  <si>
    <t>Actiuni Prioritare AVCAc</t>
  </si>
  <si>
    <t>Actiuni Prioritare IE/RE</t>
  </si>
  <si>
    <t>Actiuni Prioritare USTACC</t>
  </si>
  <si>
    <t>P.N. I Vaccinare</t>
  </si>
  <si>
    <t>P.N.II Boli prioritare</t>
  </si>
  <si>
    <t>P.N.V Factori de mediu</t>
  </si>
  <si>
    <t>P.N. XII Promovarea sanatatii</t>
  </si>
  <si>
    <t>P.N. III HIV</t>
  </si>
  <si>
    <t>P.N. IV TBC</t>
  </si>
  <si>
    <t>P.N.XIII Mama si copil</t>
  </si>
  <si>
    <t>P.N.X Vitamina D</t>
  </si>
  <si>
    <t>P.N.VII.1 Screening cancer col uterin</t>
  </si>
  <si>
    <t>PN XII.1.3.1. Lapte praf</t>
  </si>
  <si>
    <t>PN XII.1.1.2. Deficiente auz</t>
  </si>
  <si>
    <t>PN XII.1.3.2. Malnutritie</t>
  </si>
  <si>
    <t>PN XII.1.1.3. Retinopatie</t>
  </si>
  <si>
    <t>PN XII.2.4. Izoimunizare Rh</t>
  </si>
  <si>
    <t xml:space="preserve">DSP              </t>
  </si>
  <si>
    <t>CA</t>
  </si>
  <si>
    <t>CB</t>
  </si>
  <si>
    <t>TOTAL P.N.XIII.</t>
  </si>
  <si>
    <t>PNS 2025</t>
  </si>
  <si>
    <t>Actiuni Prioritare AVC AC</t>
  </si>
  <si>
    <t>Actiuni Prioritare AVC REAB</t>
  </si>
  <si>
    <t>PNS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</si>
</sst>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color indexed="17"/>
      <name val="Arial"/>
      <family val="2"/>
      <charset val="1"/>
    </font>
    <font>
      <b/>
      <i/>
      <sz val="10"/>
      <name val="Arial"/>
      <family val="2"/>
      <charset val="1"/>
    </font>
    <font>
      <sz val="10"/>
      <color indexed="12"/>
      <name val="Arial"/>
      <family val="2"/>
      <charset val="1"/>
    </font>
    <font>
      <i/>
      <sz val="10"/>
      <color indexed="12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3" fontId="1" fillId="0" borderId="0" xfId="1" applyNumberFormat="1"/>
    <xf numFmtId="0" fontId="3" fillId="0" borderId="0" xfId="1" applyFont="1" applyAlignment="1">
      <alignment horizontal="center"/>
    </xf>
    <xf numFmtId="0" fontId="1" fillId="0" borderId="4" xfId="1" applyBorder="1"/>
    <xf numFmtId="0" fontId="4" fillId="0" borderId="5" xfId="1" applyFont="1" applyBorder="1" applyAlignment="1">
      <alignment wrapText="1"/>
    </xf>
    <xf numFmtId="0" fontId="4" fillId="0" borderId="6" xfId="1" applyFont="1" applyBorder="1"/>
    <xf numFmtId="0" fontId="4" fillId="0" borderId="7" xfId="1" applyFont="1" applyBorder="1"/>
    <xf numFmtId="0" fontId="1" fillId="0" borderId="9" xfId="1" applyBorder="1"/>
    <xf numFmtId="0" fontId="4" fillId="0" borderId="1" xfId="1" applyFont="1" applyBorder="1" applyAlignment="1">
      <alignment wrapText="1"/>
    </xf>
    <xf numFmtId="0" fontId="4" fillId="0" borderId="10" xfId="1" applyFont="1" applyBorder="1"/>
    <xf numFmtId="0" fontId="4" fillId="0" borderId="11" xfId="1" applyFont="1" applyBorder="1"/>
    <xf numFmtId="0" fontId="1" fillId="0" borderId="13" xfId="1" applyBorder="1"/>
    <xf numFmtId="0" fontId="4" fillId="0" borderId="14" xfId="1" applyFont="1" applyBorder="1"/>
    <xf numFmtId="0" fontId="4" fillId="0" borderId="15" xfId="1" applyFont="1" applyBorder="1"/>
    <xf numFmtId="0" fontId="3" fillId="0" borderId="18" xfId="1" applyFont="1" applyBorder="1"/>
    <xf numFmtId="0" fontId="3" fillId="2" borderId="19" xfId="1" applyFont="1" applyFill="1" applyBorder="1" applyAlignment="1">
      <alignment wrapText="1"/>
    </xf>
    <xf numFmtId="0" fontId="3" fillId="2" borderId="20" xfId="1" applyFont="1" applyFill="1" applyBorder="1" applyAlignment="1">
      <alignment horizontal="right"/>
    </xf>
    <xf numFmtId="0" fontId="3" fillId="2" borderId="21" xfId="1" applyFont="1" applyFill="1" applyBorder="1"/>
    <xf numFmtId="0" fontId="3" fillId="0" borderId="24" xfId="1" applyFont="1" applyBorder="1"/>
    <xf numFmtId="0" fontId="3" fillId="0" borderId="25" xfId="1" applyFont="1" applyBorder="1" applyAlignment="1">
      <alignment wrapText="1"/>
    </xf>
    <xf numFmtId="0" fontId="3" fillId="0" borderId="26" xfId="1" applyFont="1" applyBorder="1" applyAlignment="1">
      <alignment horizontal="right"/>
    </xf>
    <xf numFmtId="0" fontId="5" fillId="0" borderId="27" xfId="1" applyFont="1" applyBorder="1"/>
    <xf numFmtId="0" fontId="3" fillId="0" borderId="29" xfId="1" applyFont="1" applyBorder="1" applyAlignment="1">
      <alignment horizontal="right"/>
    </xf>
    <xf numFmtId="0" fontId="5" fillId="0" borderId="30" xfId="1" applyFont="1" applyBorder="1"/>
    <xf numFmtId="0" fontId="1" fillId="0" borderId="24" xfId="1" applyBorder="1"/>
    <xf numFmtId="0" fontId="1" fillId="0" borderId="25" xfId="1" applyBorder="1" applyAlignment="1">
      <alignment wrapText="1"/>
    </xf>
    <xf numFmtId="0" fontId="4" fillId="3" borderId="33" xfId="1" applyFont="1" applyFill="1" applyBorder="1"/>
    <xf numFmtId="0" fontId="4" fillId="3" borderId="34" xfId="1" applyFont="1" applyFill="1" applyBorder="1"/>
    <xf numFmtId="0" fontId="1" fillId="0" borderId="35" xfId="1" applyBorder="1"/>
    <xf numFmtId="0" fontId="1" fillId="0" borderId="36" xfId="1" applyBorder="1" applyAlignment="1">
      <alignment wrapText="1"/>
    </xf>
    <xf numFmtId="0" fontId="6" fillId="4" borderId="4" xfId="1" applyFont="1" applyFill="1" applyBorder="1"/>
    <xf numFmtId="0" fontId="6" fillId="4" borderId="8" xfId="1" applyFont="1" applyFill="1" applyBorder="1"/>
    <xf numFmtId="0" fontId="6" fillId="0" borderId="3" xfId="1" applyFont="1" applyBorder="1" applyAlignment="1">
      <alignment horizontal="right"/>
    </xf>
    <xf numFmtId="0" fontId="7" fillId="0" borderId="12" xfId="1" applyFont="1" applyBorder="1"/>
    <xf numFmtId="0" fontId="1" fillId="0" borderId="15" xfId="1" applyBorder="1"/>
    <xf numFmtId="0" fontId="1" fillId="0" borderId="37" xfId="1" applyBorder="1" applyAlignment="1">
      <alignment wrapText="1"/>
    </xf>
    <xf numFmtId="0" fontId="6" fillId="0" borderId="31" xfId="1" applyFont="1" applyBorder="1" applyAlignment="1">
      <alignment horizontal="right"/>
    </xf>
    <xf numFmtId="0" fontId="7" fillId="0" borderId="30" xfId="1" applyFont="1" applyBorder="1"/>
    <xf numFmtId="0" fontId="3" fillId="0" borderId="38" xfId="1" applyFont="1" applyBorder="1"/>
    <xf numFmtId="0" fontId="3" fillId="2" borderId="22" xfId="1" applyFont="1" applyFill="1" applyBorder="1" applyAlignment="1">
      <alignment wrapText="1"/>
    </xf>
    <xf numFmtId="0" fontId="3" fillId="2" borderId="23" xfId="1" applyFont="1" applyFill="1" applyBorder="1"/>
    <xf numFmtId="0" fontId="1" fillId="5" borderId="18" xfId="1" applyFill="1" applyBorder="1"/>
    <xf numFmtId="0" fontId="1" fillId="5" borderId="28" xfId="1" applyFill="1" applyBorder="1" applyAlignment="1">
      <alignment wrapText="1"/>
    </xf>
    <xf numFmtId="0" fontId="6" fillId="5" borderId="2" xfId="1" applyFont="1" applyFill="1" applyBorder="1"/>
    <xf numFmtId="0" fontId="1" fillId="6" borderId="18" xfId="1" applyFill="1" applyBorder="1"/>
    <xf numFmtId="0" fontId="1" fillId="6" borderId="9" xfId="1" applyFill="1" applyBorder="1"/>
    <xf numFmtId="0" fontId="6" fillId="6" borderId="1" xfId="1" applyFont="1" applyFill="1" applyBorder="1"/>
    <xf numFmtId="0" fontId="1" fillId="7" borderId="18" xfId="1" applyFill="1" applyBorder="1"/>
    <xf numFmtId="0" fontId="1" fillId="7" borderId="9" xfId="1" applyFill="1" applyBorder="1"/>
    <xf numFmtId="0" fontId="6" fillId="7" borderId="1" xfId="1" applyFont="1" applyFill="1" applyBorder="1"/>
    <xf numFmtId="0" fontId="1" fillId="8" borderId="18" xfId="1" applyFill="1" applyBorder="1"/>
    <xf numFmtId="0" fontId="1" fillId="8" borderId="13" xfId="1" applyFill="1" applyBorder="1"/>
    <xf numFmtId="0" fontId="6" fillId="8" borderId="16" xfId="1" applyFont="1" applyFill="1" applyBorder="1"/>
    <xf numFmtId="0" fontId="3" fillId="2" borderId="22" xfId="1" applyFont="1" applyFill="1" applyBorder="1"/>
    <xf numFmtId="0" fontId="3" fillId="2" borderId="23" xfId="1" applyFont="1" applyFill="1" applyBorder="1" applyAlignment="1">
      <alignment horizontal="right"/>
    </xf>
    <xf numFmtId="0" fontId="4" fillId="3" borderId="5" xfId="1" applyFont="1" applyFill="1" applyBorder="1"/>
    <xf numFmtId="0" fontId="1" fillId="0" borderId="28" xfId="1" applyBorder="1"/>
    <xf numFmtId="0" fontId="4" fillId="3" borderId="2" xfId="1" applyFont="1" applyFill="1" applyBorder="1"/>
    <xf numFmtId="0" fontId="6" fillId="5" borderId="1" xfId="1" applyFont="1" applyFill="1" applyBorder="1"/>
    <xf numFmtId="0" fontId="6" fillId="0" borderId="1" xfId="1" applyFont="1" applyBorder="1"/>
    <xf numFmtId="0" fontId="1" fillId="0" borderId="31" xfId="1" applyBorder="1"/>
    <xf numFmtId="0" fontId="6" fillId="0" borderId="32" xfId="1" applyFont="1" applyBorder="1"/>
    <xf numFmtId="0" fontId="6" fillId="0" borderId="22" xfId="1" applyFont="1" applyBorder="1"/>
    <xf numFmtId="0" fontId="6" fillId="0" borderId="40" xfId="1" applyFont="1" applyBorder="1"/>
    <xf numFmtId="0" fontId="4" fillId="0" borderId="41" xfId="1" applyFont="1" applyBorder="1"/>
    <xf numFmtId="0" fontId="6" fillId="0" borderId="41" xfId="1" applyFont="1" applyBorder="1"/>
    <xf numFmtId="0" fontId="8" fillId="0" borderId="42" xfId="1" applyFont="1" applyBorder="1"/>
    <xf numFmtId="0" fontId="6" fillId="5" borderId="27" xfId="1" applyFont="1" applyFill="1" applyBorder="1"/>
    <xf numFmtId="0" fontId="6" fillId="6" borderId="12" xfId="1" applyFont="1" applyFill="1" applyBorder="1"/>
    <xf numFmtId="0" fontId="6" fillId="7" borderId="12" xfId="1" applyFont="1" applyFill="1" applyBorder="1"/>
    <xf numFmtId="0" fontId="6" fillId="8" borderId="17" xfId="1" applyFont="1" applyFill="1" applyBorder="1"/>
    <xf numFmtId="0" fontId="4" fillId="3" borderId="8" xfId="1" applyFont="1" applyFill="1" applyBorder="1" applyAlignment="1">
      <alignment wrapText="1"/>
    </xf>
    <xf numFmtId="0" fontId="4" fillId="3" borderId="27" xfId="1" applyFont="1" applyFill="1" applyBorder="1" applyAlignment="1">
      <alignment wrapText="1"/>
    </xf>
    <xf numFmtId="0" fontId="6" fillId="5" borderId="12" xfId="1" applyFont="1" applyFill="1" applyBorder="1"/>
    <xf numFmtId="0" fontId="6" fillId="0" borderId="12" xfId="1" applyFont="1" applyBorder="1"/>
    <xf numFmtId="0" fontId="6" fillId="0" borderId="30" xfId="1" applyFont="1" applyBorder="1"/>
    <xf numFmtId="0" fontId="6" fillId="0" borderId="42" xfId="1" applyFont="1" applyBorder="1" applyAlignment="1">
      <alignment horizontal="left"/>
    </xf>
    <xf numFmtId="0" fontId="6" fillId="0" borderId="67" xfId="1" applyFont="1" applyBorder="1" applyAlignment="1">
      <alignment horizontal="left"/>
    </xf>
    <xf numFmtId="0" fontId="3" fillId="0" borderId="3" xfId="1" applyFont="1" applyBorder="1" applyAlignment="1">
      <alignment horizontal="center" wrapText="1"/>
    </xf>
    <xf numFmtId="0" fontId="3" fillId="0" borderId="86" xfId="1" applyFont="1" applyBorder="1" applyAlignment="1">
      <alignment horizontal="center" wrapText="1"/>
    </xf>
    <xf numFmtId="0" fontId="3" fillId="0" borderId="87" xfId="1" applyFont="1" applyBorder="1" applyAlignment="1">
      <alignment horizontal="center" wrapText="1"/>
    </xf>
    <xf numFmtId="3" fontId="3" fillId="0" borderId="76" xfId="1" applyNumberFormat="1" applyFont="1" applyBorder="1" applyAlignment="1">
      <alignment horizontal="center"/>
    </xf>
    <xf numFmtId="3" fontId="3" fillId="0" borderId="94" xfId="1" applyNumberFormat="1" applyFont="1" applyBorder="1" applyAlignment="1">
      <alignment horizontal="center"/>
    </xf>
    <xf numFmtId="3" fontId="0" fillId="0" borderId="59" xfId="0" applyNumberFormat="1" applyBorder="1"/>
    <xf numFmtId="3" fontId="0" fillId="0" borderId="83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54" xfId="0" applyNumberFormat="1" applyBorder="1"/>
    <xf numFmtId="3" fontId="0" fillId="0" borderId="80" xfId="0" applyNumberFormat="1" applyBorder="1"/>
    <xf numFmtId="3" fontId="0" fillId="0" borderId="49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81" xfId="0" applyNumberFormat="1" applyBorder="1"/>
    <xf numFmtId="3" fontId="0" fillId="0" borderId="57" xfId="0" applyNumberFormat="1" applyBorder="1"/>
    <xf numFmtId="3" fontId="0" fillId="0" borderId="58" xfId="0" applyNumberFormat="1" applyBorder="1"/>
    <xf numFmtId="3" fontId="0" fillId="9" borderId="46" xfId="0" applyNumberFormat="1" applyFill="1" applyBorder="1"/>
    <xf numFmtId="3" fontId="0" fillId="9" borderId="82" xfId="0" applyNumberFormat="1" applyFill="1" applyBorder="1"/>
    <xf numFmtId="3" fontId="0" fillId="9" borderId="47" xfId="0" applyNumberFormat="1" applyFill="1" applyBorder="1"/>
    <xf numFmtId="3" fontId="0" fillId="9" borderId="48" xfId="0" applyNumberFormat="1" applyFill="1" applyBorder="1"/>
    <xf numFmtId="3" fontId="4" fillId="3" borderId="46" xfId="1" applyNumberFormat="1" applyFont="1" applyFill="1" applyBorder="1"/>
    <xf numFmtId="3" fontId="4" fillId="3" borderId="82" xfId="1" applyNumberFormat="1" applyFont="1" applyFill="1" applyBorder="1"/>
    <xf numFmtId="3" fontId="4" fillId="3" borderId="47" xfId="1" applyNumberFormat="1" applyFont="1" applyFill="1" applyBorder="1"/>
    <xf numFmtId="3" fontId="4" fillId="3" borderId="48" xfId="1" applyNumberFormat="1" applyFont="1" applyFill="1" applyBorder="1"/>
    <xf numFmtId="3" fontId="6" fillId="4" borderId="59" xfId="1" applyNumberFormat="1" applyFont="1" applyFill="1" applyBorder="1"/>
    <xf numFmtId="3" fontId="6" fillId="4" borderId="83" xfId="1" applyNumberFormat="1" applyFont="1" applyFill="1" applyBorder="1"/>
    <xf numFmtId="3" fontId="6" fillId="4" borderId="60" xfId="1" applyNumberFormat="1" applyFont="1" applyFill="1" applyBorder="1"/>
    <xf numFmtId="3" fontId="6" fillId="4" borderId="61" xfId="1" applyNumberFormat="1" applyFont="1" applyFill="1" applyBorder="1"/>
    <xf numFmtId="3" fontId="3" fillId="2" borderId="46" xfId="1" applyNumberFormat="1" applyFont="1" applyFill="1" applyBorder="1"/>
    <xf numFmtId="3" fontId="3" fillId="2" borderId="82" xfId="1" applyNumberFormat="1" applyFont="1" applyFill="1" applyBorder="1"/>
    <xf numFmtId="3" fontId="3" fillId="2" borderId="47" xfId="1" applyNumberFormat="1" applyFont="1" applyFill="1" applyBorder="1"/>
    <xf numFmtId="3" fontId="3" fillId="2" borderId="48" xfId="1" applyNumberFormat="1" applyFont="1" applyFill="1" applyBorder="1"/>
    <xf numFmtId="3" fontId="1" fillId="5" borderId="59" xfId="1" applyNumberFormat="1" applyFill="1" applyBorder="1"/>
    <xf numFmtId="3" fontId="1" fillId="5" borderId="83" xfId="1" applyNumberFormat="1" applyFill="1" applyBorder="1"/>
    <xf numFmtId="3" fontId="12" fillId="5" borderId="60" xfId="1" applyNumberFormat="1" applyFont="1" applyFill="1" applyBorder="1"/>
    <xf numFmtId="3" fontId="1" fillId="5" borderId="61" xfId="1" applyNumberFormat="1" applyFill="1" applyBorder="1"/>
    <xf numFmtId="3" fontId="1" fillId="6" borderId="54" xfId="1" applyNumberFormat="1" applyFill="1" applyBorder="1"/>
    <xf numFmtId="3" fontId="1" fillId="6" borderId="80" xfId="1" applyNumberFormat="1" applyFill="1" applyBorder="1"/>
    <xf numFmtId="3" fontId="1" fillId="6" borderId="49" xfId="1" applyNumberFormat="1" applyFill="1" applyBorder="1"/>
    <xf numFmtId="3" fontId="1" fillId="6" borderId="55" xfId="1" applyNumberFormat="1" applyFill="1" applyBorder="1"/>
    <xf numFmtId="3" fontId="1" fillId="7" borderId="54" xfId="1" applyNumberFormat="1" applyFill="1" applyBorder="1"/>
    <xf numFmtId="3" fontId="1" fillId="7" borderId="80" xfId="1" applyNumberFormat="1" applyFill="1" applyBorder="1"/>
    <xf numFmtId="3" fontId="1" fillId="7" borderId="49" xfId="1" applyNumberFormat="1" applyFill="1" applyBorder="1"/>
    <xf numFmtId="3" fontId="1" fillId="7" borderId="55" xfId="1" applyNumberFormat="1" applyFill="1" applyBorder="1"/>
    <xf numFmtId="3" fontId="1" fillId="8" borderId="56" xfId="1" applyNumberFormat="1" applyFill="1" applyBorder="1"/>
    <xf numFmtId="3" fontId="1" fillId="8" borderId="81" xfId="1" applyNumberFormat="1" applyFill="1" applyBorder="1"/>
    <xf numFmtId="3" fontId="1" fillId="8" borderId="57" xfId="1" applyNumberFormat="1" applyFill="1" applyBorder="1"/>
    <xf numFmtId="3" fontId="1" fillId="8" borderId="58" xfId="1" applyNumberFormat="1" applyFill="1" applyBorder="1"/>
    <xf numFmtId="3" fontId="4" fillId="3" borderId="51" xfId="1" applyNumberFormat="1" applyFont="1" applyFill="1" applyBorder="1"/>
    <xf numFmtId="3" fontId="4" fillId="3" borderId="79" xfId="1" applyNumberFormat="1" applyFont="1" applyFill="1" applyBorder="1"/>
    <xf numFmtId="3" fontId="4" fillId="3" borderId="52" xfId="1" applyNumberFormat="1" applyFont="1" applyFill="1" applyBorder="1"/>
    <xf numFmtId="3" fontId="4" fillId="3" borderId="53" xfId="1" applyNumberFormat="1" applyFont="1" applyFill="1" applyBorder="1"/>
    <xf numFmtId="3" fontId="4" fillId="3" borderId="54" xfId="1" applyNumberFormat="1" applyFont="1" applyFill="1" applyBorder="1"/>
    <xf numFmtId="3" fontId="4" fillId="3" borderId="80" xfId="1" applyNumberFormat="1" applyFont="1" applyFill="1" applyBorder="1"/>
    <xf numFmtId="3" fontId="4" fillId="3" borderId="49" xfId="1" applyNumberFormat="1" applyFont="1" applyFill="1" applyBorder="1"/>
    <xf numFmtId="3" fontId="4" fillId="3" borderId="55" xfId="1" applyNumberFormat="1" applyFont="1" applyFill="1" applyBorder="1"/>
    <xf numFmtId="3" fontId="6" fillId="5" borderId="54" xfId="1" applyNumberFormat="1" applyFont="1" applyFill="1" applyBorder="1"/>
    <xf numFmtId="3" fontId="6" fillId="5" borderId="80" xfId="1" applyNumberFormat="1" applyFont="1" applyFill="1" applyBorder="1"/>
    <xf numFmtId="3" fontId="6" fillId="5" borderId="49" xfId="1" applyNumberFormat="1" applyFont="1" applyFill="1" applyBorder="1"/>
    <xf numFmtId="3" fontId="6" fillId="5" borderId="55" xfId="1" applyNumberFormat="1" applyFont="1" applyFill="1" applyBorder="1"/>
    <xf numFmtId="3" fontId="0" fillId="0" borderId="74" xfId="0" applyNumberFormat="1" applyBorder="1"/>
    <xf numFmtId="3" fontId="0" fillId="0" borderId="75" xfId="0" applyNumberFormat="1" applyBorder="1"/>
    <xf numFmtId="3" fontId="1" fillId="5" borderId="60" xfId="1" applyNumberFormat="1" applyFill="1" applyBorder="1"/>
    <xf numFmtId="3" fontId="0" fillId="0" borderId="76" xfId="0" applyNumberFormat="1" applyBorder="1"/>
    <xf numFmtId="3" fontId="0" fillId="0" borderId="84" xfId="0" applyNumberFormat="1" applyBorder="1"/>
    <xf numFmtId="3" fontId="0" fillId="0" borderId="77" xfId="0" applyNumberFormat="1" applyBorder="1"/>
    <xf numFmtId="3" fontId="0" fillId="0" borderId="78" xfId="0" applyNumberFormat="1" applyBorder="1"/>
    <xf numFmtId="3" fontId="0" fillId="0" borderId="97" xfId="0" applyNumberFormat="1" applyBorder="1"/>
    <xf numFmtId="3" fontId="0" fillId="0" borderId="98" xfId="0" applyNumberFormat="1" applyBorder="1"/>
    <xf numFmtId="3" fontId="0" fillId="0" borderId="99" xfId="0" applyNumberFormat="1" applyBorder="1"/>
    <xf numFmtId="3" fontId="0" fillId="0" borderId="100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101" xfId="0" applyNumberFormat="1" applyBorder="1"/>
    <xf numFmtId="3" fontId="0" fillId="0" borderId="104" xfId="0" applyNumberFormat="1" applyBorder="1"/>
    <xf numFmtId="3" fontId="0" fillId="0" borderId="102" xfId="0" applyNumberFormat="1" applyBorder="1"/>
    <xf numFmtId="3" fontId="0" fillId="0" borderId="103" xfId="0" applyNumberFormat="1" applyBorder="1"/>
    <xf numFmtId="3" fontId="0" fillId="0" borderId="82" xfId="0" applyNumberFormat="1" applyBorder="1"/>
    <xf numFmtId="3" fontId="0" fillId="0" borderId="62" xfId="0" applyNumberFormat="1" applyBorder="1"/>
    <xf numFmtId="3" fontId="0" fillId="0" borderId="85" xfId="0" applyNumberFormat="1" applyBorder="1"/>
    <xf numFmtId="3" fontId="0" fillId="0" borderId="63" xfId="0" applyNumberFormat="1" applyBorder="1"/>
    <xf numFmtId="3" fontId="0" fillId="0" borderId="64" xfId="0" applyNumberFormat="1" applyBorder="1"/>
    <xf numFmtId="3" fontId="10" fillId="0" borderId="46" xfId="0" applyNumberFormat="1" applyFont="1" applyBorder="1"/>
    <xf numFmtId="3" fontId="10" fillId="0" borderId="50" xfId="0" applyNumberFormat="1" applyFont="1" applyBorder="1"/>
    <xf numFmtId="3" fontId="11" fillId="0" borderId="46" xfId="0" applyNumberFormat="1" applyFont="1" applyBorder="1"/>
    <xf numFmtId="3" fontId="11" fillId="0" borderId="50" xfId="0" applyNumberFormat="1" applyFont="1" applyBorder="1"/>
    <xf numFmtId="3" fontId="9" fillId="0" borderId="65" xfId="0" applyNumberFormat="1" applyFont="1" applyBorder="1"/>
    <xf numFmtId="3" fontId="9" fillId="0" borderId="50" xfId="0" applyNumberFormat="1" applyFont="1" applyBorder="1"/>
    <xf numFmtId="3" fontId="9" fillId="0" borderId="66" xfId="0" applyNumberFormat="1" applyFont="1" applyBorder="1"/>
    <xf numFmtId="3" fontId="0" fillId="0" borderId="51" xfId="0" applyNumberFormat="1" applyBorder="1"/>
    <xf numFmtId="3" fontId="0" fillId="0" borderId="79" xfId="0" applyNumberFormat="1" applyBorder="1"/>
    <xf numFmtId="3" fontId="0" fillId="0" borderId="52" xfId="0" applyNumberFormat="1" applyBorder="1"/>
    <xf numFmtId="3" fontId="0" fillId="0" borderId="53" xfId="0" applyNumberFormat="1" applyBorder="1"/>
    <xf numFmtId="3" fontId="6" fillId="4" borderId="51" xfId="1" applyNumberFormat="1" applyFont="1" applyFill="1" applyBorder="1"/>
    <xf numFmtId="3" fontId="6" fillId="4" borderId="79" xfId="1" applyNumberFormat="1" applyFont="1" applyFill="1" applyBorder="1"/>
    <xf numFmtId="3" fontId="6" fillId="4" borderId="52" xfId="1" applyNumberFormat="1" applyFont="1" applyFill="1" applyBorder="1"/>
    <xf numFmtId="3" fontId="6" fillId="4" borderId="53" xfId="1" applyNumberFormat="1" applyFont="1" applyFill="1" applyBorder="1"/>
    <xf numFmtId="0" fontId="6" fillId="0" borderId="42" xfId="1" applyFont="1" applyBorder="1" applyAlignment="1">
      <alignment horizontal="left"/>
    </xf>
    <xf numFmtId="0" fontId="6" fillId="0" borderId="67" xfId="1" applyFont="1" applyBorder="1" applyAlignment="1">
      <alignment horizontal="left"/>
    </xf>
    <xf numFmtId="1" fontId="3" fillId="5" borderId="43" xfId="1" applyNumberFormat="1" applyFont="1" applyFill="1" applyBorder="1" applyAlignment="1">
      <alignment horizontal="center"/>
    </xf>
    <xf numFmtId="1" fontId="3" fillId="5" borderId="44" xfId="1" applyNumberFormat="1" applyFont="1" applyFill="1" applyBorder="1" applyAlignment="1">
      <alignment horizontal="center"/>
    </xf>
    <xf numFmtId="1" fontId="3" fillId="5" borderId="45" xfId="1" applyNumberFormat="1" applyFont="1" applyFill="1" applyBorder="1" applyAlignment="1">
      <alignment horizontal="center"/>
    </xf>
    <xf numFmtId="0" fontId="3" fillId="0" borderId="73" xfId="1" applyFont="1" applyBorder="1" applyAlignment="1">
      <alignment horizontal="center" wrapText="1"/>
    </xf>
    <xf numFmtId="0" fontId="3" fillId="0" borderId="39" xfId="1" applyFont="1" applyBorder="1" applyAlignment="1">
      <alignment horizontal="center" wrapText="1"/>
    </xf>
    <xf numFmtId="0" fontId="3" fillId="0" borderId="71" xfId="1" applyFont="1" applyBorder="1" applyAlignment="1">
      <alignment horizontal="center" wrapText="1"/>
    </xf>
    <xf numFmtId="0" fontId="3" fillId="0" borderId="72" xfId="1" applyFont="1" applyBorder="1" applyAlignment="1">
      <alignment horizontal="center" wrapText="1"/>
    </xf>
    <xf numFmtId="0" fontId="3" fillId="0" borderId="69" xfId="1" applyFont="1" applyBorder="1" applyAlignment="1">
      <alignment horizontal="center" wrapText="1"/>
    </xf>
    <xf numFmtId="0" fontId="3" fillId="0" borderId="70" xfId="1" applyFont="1" applyBorder="1" applyAlignment="1">
      <alignment horizontal="center" wrapText="1"/>
    </xf>
    <xf numFmtId="0" fontId="3" fillId="0" borderId="68" xfId="1" applyFont="1" applyBorder="1" applyAlignment="1">
      <alignment horizontal="center"/>
    </xf>
    <xf numFmtId="0" fontId="3" fillId="0" borderId="88" xfId="1" applyFont="1" applyBorder="1" applyAlignment="1">
      <alignment horizontal="center"/>
    </xf>
    <xf numFmtId="0" fontId="3" fillId="0" borderId="89" xfId="1" applyFont="1" applyBorder="1" applyAlignment="1">
      <alignment horizontal="center"/>
    </xf>
    <xf numFmtId="0" fontId="3" fillId="0" borderId="90" xfId="1" applyFont="1" applyBorder="1" applyAlignment="1">
      <alignment horizontal="center"/>
    </xf>
    <xf numFmtId="0" fontId="3" fillId="0" borderId="91" xfId="1" applyFont="1" applyBorder="1" applyAlignment="1">
      <alignment horizontal="center"/>
    </xf>
    <xf numFmtId="3" fontId="3" fillId="0" borderId="92" xfId="1" applyNumberFormat="1" applyFont="1" applyBorder="1" applyAlignment="1">
      <alignment horizontal="center"/>
    </xf>
    <xf numFmtId="3" fontId="3" fillId="0" borderId="93" xfId="1" applyNumberFormat="1" applyFont="1" applyBorder="1" applyAlignment="1">
      <alignment horizontal="center"/>
    </xf>
    <xf numFmtId="0" fontId="3" fillId="0" borderId="95" xfId="1" applyFont="1" applyBorder="1" applyAlignment="1">
      <alignment horizontal="center"/>
    </xf>
    <xf numFmtId="0" fontId="3" fillId="0" borderId="96" xfId="1" applyFont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zoomScale="120" zoomScaleNormal="12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51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2026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180000</v>
      </c>
      <c r="F7" s="86">
        <v>180000</v>
      </c>
      <c r="G7" s="87">
        <v>0</v>
      </c>
      <c r="H7" s="88">
        <v>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3800</v>
      </c>
      <c r="F8" s="90">
        <v>3800</v>
      </c>
      <c r="G8" s="91">
        <v>2031</v>
      </c>
      <c r="H8" s="92">
        <v>2031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2333</v>
      </c>
      <c r="F10" s="90">
        <v>2333</v>
      </c>
      <c r="G10" s="91">
        <v>175</v>
      </c>
      <c r="H10" s="92">
        <v>175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500</v>
      </c>
      <c r="F11" s="90">
        <v>500</v>
      </c>
      <c r="G11" s="91">
        <v>0</v>
      </c>
      <c r="H11" s="92">
        <v>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550</v>
      </c>
      <c r="F13" s="98">
        <f>SUM(F14:F15)</f>
        <v>550</v>
      </c>
      <c r="G13" s="99">
        <f>SUM(G14:G15)</f>
        <v>385</v>
      </c>
      <c r="H13" s="100">
        <f>SUM(H14:H15)</f>
        <v>385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v>550</v>
      </c>
      <c r="F14" s="86">
        <v>550</v>
      </c>
      <c r="G14" s="87">
        <v>385</v>
      </c>
      <c r="H14" s="88">
        <v>385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0</v>
      </c>
      <c r="F15" s="94">
        <f>F19</f>
        <v>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370</v>
      </c>
      <c r="F16" s="102">
        <v>370</v>
      </c>
      <c r="G16" s="103">
        <v>370</v>
      </c>
      <c r="H16" s="104">
        <v>370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0</v>
      </c>
      <c r="F17" s="106">
        <f>SUM(F18:F19)</f>
        <v>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0</v>
      </c>
      <c r="F19" s="94">
        <v>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0</v>
      </c>
      <c r="F20" s="110">
        <f>SUM(F21:F24)</f>
        <v>0</v>
      </c>
      <c r="G20" s="111">
        <f>SUM(G21:G24)</f>
        <v>0</v>
      </c>
      <c r="H20" s="112">
        <f>SUM(H21:H24)</f>
        <v>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0</v>
      </c>
      <c r="F21" s="114">
        <v>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0</v>
      </c>
      <c r="F22" s="118">
        <v>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0</v>
      </c>
      <c r="F23" s="122">
        <v>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0</v>
      </c>
      <c r="F24" s="126">
        <v>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0</v>
      </c>
      <c r="F25" s="110">
        <f>F26+F29</f>
        <v>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0</v>
      </c>
      <c r="F29" s="138">
        <f>F30+F31+F36+F37</f>
        <v>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0</v>
      </c>
      <c r="F30" s="90">
        <v>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0</v>
      </c>
      <c r="F31" s="91">
        <f>SUM(F32:F35)</f>
        <v>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0</v>
      </c>
      <c r="F32" s="114">
        <v>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0</v>
      </c>
      <c r="F33" s="118">
        <v>0</v>
      </c>
      <c r="G33" s="119">
        <v>0</v>
      </c>
      <c r="H33" s="120">
        <v>0</v>
      </c>
    </row>
    <row r="34" spans="1:8" ht="15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0</v>
      </c>
      <c r="F36" s="90">
        <v>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0</v>
      </c>
      <c r="F37" s="145">
        <v>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0</v>
      </c>
      <c r="F38" s="149">
        <v>0</v>
      </c>
      <c r="G38" s="150">
        <v>0</v>
      </c>
      <c r="H38" s="151">
        <v>0</v>
      </c>
    </row>
    <row r="39" spans="1:8" ht="13.5" thickBot="1" x14ac:dyDescent="0.25">
      <c r="A39" s="179" t="s">
        <v>27</v>
      </c>
      <c r="B39" s="180"/>
      <c r="C39" s="64" t="s">
        <v>16</v>
      </c>
      <c r="D39" s="65"/>
      <c r="E39" s="148">
        <v>0</v>
      </c>
      <c r="F39" s="150">
        <v>0</v>
      </c>
      <c r="G39" s="150">
        <v>0</v>
      </c>
      <c r="H39" s="151">
        <v>0</v>
      </c>
    </row>
    <row r="40" spans="1:8" ht="13.5" thickBot="1" x14ac:dyDescent="0.25">
      <c r="A40" s="78" t="s">
        <v>28</v>
      </c>
      <c r="B40" s="79"/>
      <c r="C40" s="64" t="s">
        <v>16</v>
      </c>
      <c r="D40" s="65"/>
      <c r="E40" s="148">
        <v>0</v>
      </c>
      <c r="F40" s="150">
        <v>0</v>
      </c>
      <c r="G40" s="150">
        <v>0</v>
      </c>
      <c r="H40" s="151">
        <v>0</v>
      </c>
    </row>
    <row r="41" spans="1:8" ht="13.5" thickBot="1" x14ac:dyDescent="0.25">
      <c r="A41" s="78" t="s">
        <v>29</v>
      </c>
      <c r="B41" s="79"/>
      <c r="C41" s="64" t="s">
        <v>16</v>
      </c>
      <c r="D41" s="65"/>
      <c r="E41" s="152">
        <v>0</v>
      </c>
      <c r="F41" s="153">
        <v>0</v>
      </c>
      <c r="G41" s="153">
        <v>0</v>
      </c>
      <c r="H41" s="154">
        <v>0</v>
      </c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187003</v>
      </c>
      <c r="F45" s="164">
        <f>SUM(F7,F8,F9,F10,F11,F12,F16,F26)</f>
        <v>187003</v>
      </c>
      <c r="G45" s="164">
        <f>SUM(G7,G8,G9,G10,G11,G12,G16,G26)</f>
        <v>2576</v>
      </c>
      <c r="H45" s="165">
        <f>SUM(H7,H8,H9,H10,H11,H12,H16,H26)</f>
        <v>2576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0</v>
      </c>
      <c r="F46" s="166">
        <f>SUM(F17,F20,F29,F38,F39,F43,F44,F40,F41,F42)</f>
        <v>0</v>
      </c>
      <c r="G46" s="166">
        <f>SUM(G17,G20,G29,G38,G39,G40,G43,G44,G3,G41,G42)</f>
        <v>0</v>
      </c>
      <c r="H46" s="167">
        <f>SUM(H17,H20,H29,H38,H39,H43,H44,H40,H41,H42)</f>
        <v>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187003</v>
      </c>
      <c r="F47" s="168">
        <f>SUM(F45:F46)</f>
        <v>187003</v>
      </c>
      <c r="G47" s="169">
        <f>SUM(G45:G46)</f>
        <v>2576</v>
      </c>
      <c r="H47" s="170">
        <f>SUM(H45:H46)</f>
        <v>2576</v>
      </c>
    </row>
  </sheetData>
  <sheetProtection selectLockedCells="1" selectUnlockedCells="1"/>
  <mergeCells count="13">
    <mergeCell ref="E3:H3"/>
    <mergeCell ref="A4:A5"/>
    <mergeCell ref="B4:B5"/>
    <mergeCell ref="C4:C5"/>
    <mergeCell ref="D4:D5"/>
    <mergeCell ref="E4:H4"/>
    <mergeCell ref="A44:B44"/>
    <mergeCell ref="E5:F5"/>
    <mergeCell ref="G5:G6"/>
    <mergeCell ref="H5:H6"/>
    <mergeCell ref="A43:B43"/>
    <mergeCell ref="A38:B38"/>
    <mergeCell ref="A39:B3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402A-B3D4-43D0-82C0-50AE960388F0}">
  <dimension ref="A1:H47"/>
  <sheetViews>
    <sheetView zoomScale="130" zoomScaleNormal="13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1769000</v>
      </c>
      <c r="F7" s="172">
        <v>1769000</v>
      </c>
      <c r="G7" s="173">
        <v>981020</v>
      </c>
      <c r="H7" s="174">
        <v>981020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31000</v>
      </c>
      <c r="F8" s="90">
        <v>31000</v>
      </c>
      <c r="G8" s="91">
        <v>20438</v>
      </c>
      <c r="H8" s="92">
        <v>20438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13466</v>
      </c>
      <c r="H10" s="92">
        <v>13466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9000</v>
      </c>
      <c r="F11" s="90">
        <v>9000</v>
      </c>
      <c r="G11" s="91">
        <v>4843</v>
      </c>
      <c r="H11" s="92">
        <v>4843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4527000</v>
      </c>
      <c r="F13" s="98">
        <f>SUM(F14:F15)</f>
        <v>4527000</v>
      </c>
      <c r="G13" s="99">
        <f>SUM(G14:G15)</f>
        <v>4524854</v>
      </c>
      <c r="H13" s="99">
        <f>SUM(H14:H15)</f>
        <v>4524854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v>5854</v>
      </c>
      <c r="H14" s="88"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4519000</v>
      </c>
      <c r="F15" s="145">
        <f>F19</f>
        <v>4519000</v>
      </c>
      <c r="G15" s="146">
        <f>G19</f>
        <v>4519000</v>
      </c>
      <c r="H15" s="147">
        <f>H19</f>
        <v>4519000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4519000</v>
      </c>
      <c r="F17" s="176">
        <f>SUM(F18:F19)</f>
        <v>4519000</v>
      </c>
      <c r="G17" s="177">
        <f>SUM(G18:G19)</f>
        <v>4519000</v>
      </c>
      <c r="H17" s="178">
        <f>SUM(H18:H19)</f>
        <v>4519000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4519000</v>
      </c>
      <c r="F19" s="94">
        <v>4519000</v>
      </c>
      <c r="G19" s="95">
        <v>4519000</v>
      </c>
      <c r="H19" s="96">
        <v>4519000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227000</v>
      </c>
      <c r="F20" s="110">
        <f>SUM(F21:F24)</f>
        <v>227000</v>
      </c>
      <c r="G20" s="111">
        <f>SUM(G21:G24)</f>
        <v>155126</v>
      </c>
      <c r="H20" s="112">
        <f>SUM(H21:H24)</f>
        <v>155126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191000</v>
      </c>
      <c r="F21" s="114">
        <v>191000</v>
      </c>
      <c r="G21" s="115">
        <v>134470</v>
      </c>
      <c r="H21" s="116">
        <v>134470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7083</v>
      </c>
      <c r="H22" s="120">
        <v>7083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8833</v>
      </c>
      <c r="H23" s="124">
        <v>8833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21831</v>
      </c>
      <c r="H25" s="111">
        <f>H26+H29</f>
        <v>21831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21831</v>
      </c>
      <c r="H29" s="139">
        <f>H30+H31+H36+H37</f>
        <v>21831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11043</v>
      </c>
      <c r="H30" s="92">
        <v>11043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581</v>
      </c>
      <c r="H31" s="91">
        <f>SUM(H32:H35)</f>
        <v>581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581</v>
      </c>
      <c r="H32" s="116">
        <v>581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806000</v>
      </c>
      <c r="F38" s="149">
        <v>806000</v>
      </c>
      <c r="G38" s="150">
        <v>306000</v>
      </c>
      <c r="H38" s="151">
        <v>306000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228000</v>
      </c>
      <c r="F39" s="150">
        <v>228000</v>
      </c>
      <c r="G39" s="150">
        <v>92000</v>
      </c>
      <c r="H39" s="151">
        <v>92000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278000</v>
      </c>
      <c r="F40" s="150">
        <v>278000</v>
      </c>
      <c r="G40" s="150">
        <v>82000</v>
      </c>
      <c r="H40" s="151">
        <v>82000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40000</v>
      </c>
      <c r="F41" s="153">
        <v>40000</v>
      </c>
      <c r="G41" s="153">
        <v>11000</v>
      </c>
      <c r="H41" s="154">
        <v>11000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132000</v>
      </c>
      <c r="F42" s="156">
        <v>132000</v>
      </c>
      <c r="G42" s="157">
        <v>32000</v>
      </c>
      <c r="H42" s="158">
        <v>32000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1845000</v>
      </c>
      <c r="F45" s="164">
        <f>SUM(F7,F8,F9,F10,F11,F12,F16,F26)</f>
        <v>1845000</v>
      </c>
      <c r="G45" s="164">
        <f>SUM(G7,G8,G9,G10,G11,G12,G16,G26)</f>
        <v>1025621</v>
      </c>
      <c r="H45" s="165">
        <f>SUM(H7,H8,H9,H10,H11,H12,H16,H26)</f>
        <v>1025621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6257000</v>
      </c>
      <c r="F46" s="166">
        <f>SUM(F17,F20,F29,F38,F39,F43,F44,F40,F41,F42)</f>
        <v>6257000</v>
      </c>
      <c r="G46" s="166">
        <f>SUM(G17,G20,G29,G38,G39,G40,G43,G44,G3,G41,G42)</f>
        <v>5218957</v>
      </c>
      <c r="H46" s="167">
        <f>SUM(H17,H20,H29,H38,H39,H43,H44,H40,H41,H42)</f>
        <v>5218957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8102000</v>
      </c>
      <c r="F47" s="168">
        <f>SUM(F45:F46)</f>
        <v>8102000</v>
      </c>
      <c r="G47" s="169">
        <f>SUM(G45:G46)</f>
        <v>6244578</v>
      </c>
      <c r="H47" s="170">
        <f>SUM(H45:H46)</f>
        <v>6244578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A233-6F70-455D-812B-8528977CC6F6}">
  <dimension ref="A1:H47"/>
  <sheetViews>
    <sheetView zoomScale="130" zoomScaleNormal="13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3" bestFit="1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1947000</v>
      </c>
      <c r="F7" s="172">
        <v>1947000</v>
      </c>
      <c r="G7" s="173">
        <v>1202074</v>
      </c>
      <c r="H7" s="174">
        <v>1202074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46000</v>
      </c>
      <c r="F8" s="90">
        <v>46000</v>
      </c>
      <c r="G8" s="91">
        <v>21438</v>
      </c>
      <c r="H8" s="92">
        <v>21438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25320</v>
      </c>
      <c r="H10" s="92">
        <v>25320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6000</v>
      </c>
      <c r="F11" s="90">
        <v>6000</v>
      </c>
      <c r="G11" s="91">
        <v>4843</v>
      </c>
      <c r="H11" s="92">
        <v>4843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6426000</v>
      </c>
      <c r="F13" s="98">
        <f>SUM(F14:F15)</f>
        <v>6426000</v>
      </c>
      <c r="G13" s="99">
        <f>SUM(G14:G15)</f>
        <v>4524854</v>
      </c>
      <c r="H13" s="99">
        <f>SUM(H14:H15)</f>
        <v>4524854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7000</v>
      </c>
      <c r="F14" s="86">
        <f>F16+F18</f>
        <v>7000</v>
      </c>
      <c r="G14" s="87">
        <v>5854</v>
      </c>
      <c r="H14" s="88"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6419000</v>
      </c>
      <c r="F15" s="145">
        <f>F19</f>
        <v>6419000</v>
      </c>
      <c r="G15" s="146">
        <f>G19</f>
        <v>4519000</v>
      </c>
      <c r="H15" s="147">
        <f>H19</f>
        <v>4519000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7000</v>
      </c>
      <c r="F16" s="102">
        <v>7000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6419000</v>
      </c>
      <c r="F17" s="176">
        <f>SUM(F18:F19)</f>
        <v>6419000</v>
      </c>
      <c r="G17" s="177">
        <f>SUM(G18:G19)</f>
        <v>4519000</v>
      </c>
      <c r="H17" s="178">
        <f>SUM(H18:H19)</f>
        <v>4519000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6419000</v>
      </c>
      <c r="F19" s="94">
        <v>6419000</v>
      </c>
      <c r="G19" s="95">
        <v>4519000</v>
      </c>
      <c r="H19" s="96">
        <v>4519000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227000</v>
      </c>
      <c r="F20" s="110">
        <f>SUM(F21:F24)</f>
        <v>227000</v>
      </c>
      <c r="G20" s="111">
        <f>SUM(G21:G24)</f>
        <v>203906</v>
      </c>
      <c r="H20" s="112">
        <f>SUM(H21:H24)</f>
        <v>203906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191000</v>
      </c>
      <c r="F21" s="114">
        <v>191000</v>
      </c>
      <c r="G21" s="115">
        <v>171000</v>
      </c>
      <c r="H21" s="116">
        <v>171000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8442</v>
      </c>
      <c r="H22" s="120">
        <v>8442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19724</v>
      </c>
      <c r="H23" s="124">
        <v>19724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36000</v>
      </c>
      <c r="F25" s="110">
        <f>F26+F29</f>
        <v>36000</v>
      </c>
      <c r="G25" s="111">
        <f>G26+G29</f>
        <v>26557</v>
      </c>
      <c r="H25" s="111">
        <f>H26+H29</f>
        <v>26557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36000</v>
      </c>
      <c r="F29" s="138">
        <f>F30+F31+F36+F37</f>
        <v>36000</v>
      </c>
      <c r="G29" s="139">
        <f>G30+G31+G36+G37</f>
        <v>26557</v>
      </c>
      <c r="H29" s="139">
        <f>H30+H31+H36+H37</f>
        <v>26557</v>
      </c>
    </row>
    <row r="30" spans="1:8" ht="15" x14ac:dyDescent="0.25">
      <c r="A30" s="30"/>
      <c r="B30" s="9"/>
      <c r="C30" s="61"/>
      <c r="D30" s="76" t="s">
        <v>41</v>
      </c>
      <c r="E30" s="89">
        <v>16000</v>
      </c>
      <c r="F30" s="90">
        <v>16000</v>
      </c>
      <c r="G30" s="91">
        <v>12991</v>
      </c>
      <c r="H30" s="92">
        <v>12991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2719</v>
      </c>
      <c r="H31" s="91">
        <f>SUM(H32:H35)</f>
        <v>2719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2000</v>
      </c>
      <c r="H32" s="116">
        <v>2000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719</v>
      </c>
      <c r="H33" s="120">
        <v>719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2000</v>
      </c>
      <c r="H36" s="92">
        <v>2000</v>
      </c>
    </row>
    <row r="37" spans="1:8" ht="15.75" thickBot="1" x14ac:dyDescent="0.3">
      <c r="A37" s="30"/>
      <c r="B37" s="62"/>
      <c r="C37" s="63"/>
      <c r="D37" s="77" t="s">
        <v>43</v>
      </c>
      <c r="E37" s="144">
        <v>15000</v>
      </c>
      <c r="F37" s="145">
        <v>15000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806000</v>
      </c>
      <c r="F38" s="149">
        <v>806000</v>
      </c>
      <c r="G38" s="150">
        <v>306000</v>
      </c>
      <c r="H38" s="151">
        <v>306000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428000</v>
      </c>
      <c r="F39" s="150">
        <v>428000</v>
      </c>
      <c r="G39" s="150">
        <v>114000</v>
      </c>
      <c r="H39" s="151">
        <v>114000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278000</v>
      </c>
      <c r="F40" s="150">
        <v>278000</v>
      </c>
      <c r="G40" s="150">
        <v>127000</v>
      </c>
      <c r="H40" s="151">
        <v>127000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40000</v>
      </c>
      <c r="F41" s="153">
        <v>40000</v>
      </c>
      <c r="G41" s="153">
        <v>30000</v>
      </c>
      <c r="H41" s="154">
        <v>30000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132000</v>
      </c>
      <c r="F42" s="156">
        <v>132000</v>
      </c>
      <c r="G42" s="157">
        <v>32000</v>
      </c>
      <c r="H42" s="158">
        <v>32000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2034000</v>
      </c>
      <c r="F45" s="164">
        <f>SUM(F7,F8,F9,F10,F11,F12,F16,F26)</f>
        <v>2034000</v>
      </c>
      <c r="G45" s="164">
        <f>SUM(G7,G8,G9,G10,G11,G12,G16,G26)</f>
        <v>1259529</v>
      </c>
      <c r="H45" s="165">
        <f>SUM(H7,H8,H9,H10,H11,H12,H16,H26)</f>
        <v>1259529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8366000</v>
      </c>
      <c r="F46" s="166">
        <f>SUM(F17,F20,F29,F38,F39,F43,F44,F40,F41,F42)</f>
        <v>8366000</v>
      </c>
      <c r="G46" s="166">
        <f>SUM(G17,G20,G29,G38,G39,G40,G43,G44,G3,G41,G42)</f>
        <v>5358463</v>
      </c>
      <c r="H46" s="167">
        <f>SUM(H17,H20,H29,H38,H39,H43,H44,H40,H41,H42)</f>
        <v>5358463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10400000</v>
      </c>
      <c r="F47" s="168">
        <f>SUM(F45:F46)</f>
        <v>10400000</v>
      </c>
      <c r="G47" s="169">
        <f>SUM(G45:G46)</f>
        <v>6617992</v>
      </c>
      <c r="H47" s="170">
        <f>SUM(H45:H46)</f>
        <v>6617992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91CD-9B77-4111-9C7C-8424E136446E}">
  <dimension ref="A1:H47"/>
  <sheetViews>
    <sheetView zoomScale="145" zoomScaleNormal="145" workbookViewId="0">
      <selection activeCell="E31" sqref="E31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3" bestFit="1" customWidth="1"/>
    <col min="7" max="8" width="12.710937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2163000</v>
      </c>
      <c r="F7" s="172">
        <v>2163000</v>
      </c>
      <c r="G7" s="173">
        <v>2160714</v>
      </c>
      <c r="H7" s="174">
        <v>2160714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46000</v>
      </c>
      <c r="F8" s="90">
        <v>46000</v>
      </c>
      <c r="G8" s="91">
        <v>40437</v>
      </c>
      <c r="H8" s="92">
        <v>40437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26674</v>
      </c>
      <c r="H10" s="92">
        <v>26674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6000</v>
      </c>
      <c r="F11" s="90">
        <v>6000</v>
      </c>
      <c r="G11" s="91">
        <v>5981</v>
      </c>
      <c r="H11" s="92">
        <v>5981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6426000</v>
      </c>
      <c r="F13" s="98">
        <f>SUM(F14:F15)</f>
        <v>6426000</v>
      </c>
      <c r="G13" s="99">
        <f>SUM(G14:G15)</f>
        <v>6425234</v>
      </c>
      <c r="H13" s="99">
        <f>SUM(H14:H15)</f>
        <v>6425234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7000</v>
      </c>
      <c r="F14" s="86">
        <f>F16</f>
        <v>7000</v>
      </c>
      <c r="G14" s="87">
        <f>G16</f>
        <v>6234</v>
      </c>
      <c r="H14" s="88">
        <f>H16</f>
        <v>6234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6419000</v>
      </c>
      <c r="F15" s="145">
        <f>F19</f>
        <v>6419000</v>
      </c>
      <c r="G15" s="146">
        <f>G19</f>
        <v>6419000</v>
      </c>
      <c r="H15" s="147">
        <f>H19</f>
        <v>6419000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7000</v>
      </c>
      <c r="F16" s="102">
        <v>7000</v>
      </c>
      <c r="G16" s="103">
        <v>6234</v>
      </c>
      <c r="H16" s="104">
        <v>6234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6419000</v>
      </c>
      <c r="F17" s="176">
        <f>SUM(F18:F19)</f>
        <v>6419000</v>
      </c>
      <c r="G17" s="177">
        <f>SUM(G18:G19)</f>
        <v>6419000</v>
      </c>
      <c r="H17" s="178">
        <f>SUM(H18:H19)</f>
        <v>6419000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6419000</v>
      </c>
      <c r="F19" s="94">
        <v>6419000</v>
      </c>
      <c r="G19" s="95">
        <v>6419000</v>
      </c>
      <c r="H19" s="96">
        <v>6419000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227000</v>
      </c>
      <c r="F20" s="110">
        <f>SUM(F21:F24)</f>
        <v>227000</v>
      </c>
      <c r="G20" s="111">
        <f>SUM(G21:G24)</f>
        <v>226544</v>
      </c>
      <c r="H20" s="112">
        <f>SUM(H21:H24)</f>
        <v>226544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191000</v>
      </c>
      <c r="F21" s="114">
        <v>191000</v>
      </c>
      <c r="G21" s="115">
        <v>191000</v>
      </c>
      <c r="H21" s="116">
        <v>191000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9826</v>
      </c>
      <c r="H22" s="120">
        <v>9826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19724</v>
      </c>
      <c r="H23" s="124">
        <v>19724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5994</v>
      </c>
      <c r="H24" s="128">
        <v>5994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36000</v>
      </c>
      <c r="F25" s="110">
        <f>F26+F29</f>
        <v>36000</v>
      </c>
      <c r="G25" s="111">
        <f>G26+G29</f>
        <v>35695</v>
      </c>
      <c r="H25" s="111">
        <f>H26+H29</f>
        <v>35455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36000</v>
      </c>
      <c r="F29" s="138">
        <f>F30+F31+F36+F37</f>
        <v>36000</v>
      </c>
      <c r="G29" s="139">
        <f>G30+G31+G36+G37</f>
        <v>35695</v>
      </c>
      <c r="H29" s="139">
        <f>H30+H31+H36+H37</f>
        <v>35455</v>
      </c>
    </row>
    <row r="30" spans="1:8" ht="15" x14ac:dyDescent="0.25">
      <c r="A30" s="30"/>
      <c r="B30" s="9"/>
      <c r="C30" s="61"/>
      <c r="D30" s="76" t="s">
        <v>41</v>
      </c>
      <c r="E30" s="89">
        <v>16000</v>
      </c>
      <c r="F30" s="90">
        <v>16000</v>
      </c>
      <c r="G30" s="91">
        <v>15976</v>
      </c>
      <c r="H30" s="92">
        <v>15976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2719</v>
      </c>
      <c r="H31" s="91">
        <f>SUM(H32:H35)</f>
        <v>2719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2000</v>
      </c>
      <c r="H32" s="116">
        <v>2000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719</v>
      </c>
      <c r="H33" s="120">
        <v>719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2000</v>
      </c>
      <c r="H36" s="92">
        <v>1760</v>
      </c>
    </row>
    <row r="37" spans="1:8" ht="15.75" thickBot="1" x14ac:dyDescent="0.3">
      <c r="A37" s="30"/>
      <c r="B37" s="62"/>
      <c r="C37" s="63"/>
      <c r="D37" s="77" t="s">
        <v>43</v>
      </c>
      <c r="E37" s="144">
        <v>15000</v>
      </c>
      <c r="F37" s="145">
        <v>15000</v>
      </c>
      <c r="G37" s="146">
        <v>15000</v>
      </c>
      <c r="H37" s="147">
        <v>15000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806000</v>
      </c>
      <c r="F38" s="149">
        <v>806000</v>
      </c>
      <c r="G38" s="150">
        <v>806000</v>
      </c>
      <c r="H38" s="151">
        <v>806000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428000</v>
      </c>
      <c r="F39" s="150">
        <v>428000</v>
      </c>
      <c r="G39" s="150">
        <v>428000</v>
      </c>
      <c r="H39" s="151">
        <v>428000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278000</v>
      </c>
      <c r="F40" s="150">
        <v>278000</v>
      </c>
      <c r="G40" s="150">
        <v>278000</v>
      </c>
      <c r="H40" s="151">
        <v>278000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40000</v>
      </c>
      <c r="F41" s="153">
        <v>40000</v>
      </c>
      <c r="G41" s="153">
        <v>40000</v>
      </c>
      <c r="H41" s="154">
        <v>40000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132000</v>
      </c>
      <c r="F42" s="156">
        <v>132000</v>
      </c>
      <c r="G42" s="157">
        <v>132000</v>
      </c>
      <c r="H42" s="158">
        <v>132000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2250000</v>
      </c>
      <c r="F45" s="164">
        <f>SUM(F7,F8,F9,F10,F11,F12,F16,F26)</f>
        <v>2250000</v>
      </c>
      <c r="G45" s="164">
        <f>SUM(G7,G8,G9,G10,G11,G12,G16,G26)</f>
        <v>2240040</v>
      </c>
      <c r="H45" s="165">
        <f>SUM(H7,H8,H9,H10,H11,H12,H16,H26)</f>
        <v>2240040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8366000</v>
      </c>
      <c r="F46" s="166">
        <f>SUM(F17,F20,F29,F38,F39,F43,F44,F40,F41,F42)</f>
        <v>8366000</v>
      </c>
      <c r="G46" s="166">
        <f>SUM(G17,G20,G29,G38,G39,G40,G43,G44,G3,G41,G42)</f>
        <v>8365239</v>
      </c>
      <c r="H46" s="167">
        <f>SUM(H17,H20,H29,H38,H39,H43,H44,H40,H41,H42)</f>
        <v>8364999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10616000</v>
      </c>
      <c r="F47" s="168">
        <f>SUM(F45:F46)</f>
        <v>10616000</v>
      </c>
      <c r="G47" s="169">
        <f>SUM(G45:G46)</f>
        <v>10605279</v>
      </c>
      <c r="H47" s="170">
        <f>SUM(H45:H46)</f>
        <v>10605039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="120" zoomScaleNormal="12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51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2026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361000</v>
      </c>
      <c r="F7" s="86">
        <v>361000</v>
      </c>
      <c r="G7" s="87">
        <v>360480</v>
      </c>
      <c r="H7" s="88">
        <v>360480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7600</v>
      </c>
      <c r="F8" s="90">
        <v>7600</v>
      </c>
      <c r="G8" s="91">
        <v>3556</v>
      </c>
      <c r="H8" s="92">
        <v>3556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2700</v>
      </c>
      <c r="F10" s="90">
        <v>2700</v>
      </c>
      <c r="G10" s="91">
        <v>175</v>
      </c>
      <c r="H10" s="92">
        <v>175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1000</v>
      </c>
      <c r="F11" s="90">
        <v>1000</v>
      </c>
      <c r="G11" s="91">
        <v>0</v>
      </c>
      <c r="H11" s="92">
        <v>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1100</v>
      </c>
      <c r="F13" s="98">
        <f>SUM(F14:F15)</f>
        <v>1100</v>
      </c>
      <c r="G13" s="99">
        <f>SUM(G14:G15)</f>
        <v>385</v>
      </c>
      <c r="H13" s="100">
        <f>SUM(H14:H15)</f>
        <v>385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v>1100</v>
      </c>
      <c r="F14" s="86">
        <v>1100</v>
      </c>
      <c r="G14" s="87">
        <v>385</v>
      </c>
      <c r="H14" s="88">
        <v>385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0</v>
      </c>
      <c r="F15" s="94">
        <f>F19</f>
        <v>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370</v>
      </c>
      <c r="F16" s="102">
        <v>370</v>
      </c>
      <c r="G16" s="103">
        <v>370</v>
      </c>
      <c r="H16" s="104">
        <v>370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0</v>
      </c>
      <c r="F17" s="106">
        <f>SUM(F18:F19)</f>
        <v>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0</v>
      </c>
      <c r="F19" s="94">
        <v>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0</v>
      </c>
      <c r="F20" s="110">
        <f>SUM(F21:F24)</f>
        <v>0</v>
      </c>
      <c r="G20" s="111">
        <f>SUM(G21:G24)</f>
        <v>0</v>
      </c>
      <c r="H20" s="112">
        <f>SUM(H21:H24)</f>
        <v>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0</v>
      </c>
      <c r="F21" s="114">
        <v>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0</v>
      </c>
      <c r="F22" s="118">
        <v>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0</v>
      </c>
      <c r="F23" s="122">
        <v>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0</v>
      </c>
      <c r="F24" s="126">
        <v>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0</v>
      </c>
      <c r="F25" s="110">
        <f>F26+F29</f>
        <v>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0</v>
      </c>
      <c r="F29" s="138">
        <f>F30+F31+F36+F37</f>
        <v>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0</v>
      </c>
      <c r="F30" s="90">
        <v>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0</v>
      </c>
      <c r="F31" s="91">
        <f>SUM(F32:F35)</f>
        <v>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0</v>
      </c>
      <c r="F32" s="114">
        <v>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0</v>
      </c>
      <c r="F33" s="118">
        <v>0</v>
      </c>
      <c r="G33" s="119">
        <v>0</v>
      </c>
      <c r="H33" s="120">
        <v>0</v>
      </c>
    </row>
    <row r="34" spans="1:8" ht="15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0</v>
      </c>
      <c r="F36" s="90">
        <v>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0</v>
      </c>
      <c r="F37" s="145">
        <v>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0</v>
      </c>
      <c r="F38" s="149">
        <v>0</v>
      </c>
      <c r="G38" s="150">
        <v>0</v>
      </c>
      <c r="H38" s="151">
        <v>0</v>
      </c>
    </row>
    <row r="39" spans="1:8" ht="13.5" thickBot="1" x14ac:dyDescent="0.25">
      <c r="A39" s="179" t="s">
        <v>27</v>
      </c>
      <c r="B39" s="180"/>
      <c r="C39" s="64" t="s">
        <v>16</v>
      </c>
      <c r="D39" s="65"/>
      <c r="E39" s="148">
        <v>0</v>
      </c>
      <c r="F39" s="150">
        <v>0</v>
      </c>
      <c r="G39" s="150">
        <v>0</v>
      </c>
      <c r="H39" s="151">
        <v>0</v>
      </c>
    </row>
    <row r="40" spans="1:8" ht="13.5" thickBot="1" x14ac:dyDescent="0.25">
      <c r="A40" s="78" t="s">
        <v>28</v>
      </c>
      <c r="B40" s="79"/>
      <c r="C40" s="64" t="s">
        <v>16</v>
      </c>
      <c r="D40" s="65"/>
      <c r="E40" s="148">
        <v>0</v>
      </c>
      <c r="F40" s="150">
        <v>0</v>
      </c>
      <c r="G40" s="150">
        <v>0</v>
      </c>
      <c r="H40" s="151">
        <v>0</v>
      </c>
    </row>
    <row r="41" spans="1:8" ht="13.5" thickBot="1" x14ac:dyDescent="0.25">
      <c r="A41" s="78" t="s">
        <v>29</v>
      </c>
      <c r="B41" s="79"/>
      <c r="C41" s="64" t="s">
        <v>16</v>
      </c>
      <c r="D41" s="65"/>
      <c r="E41" s="152">
        <v>0</v>
      </c>
      <c r="F41" s="153">
        <v>0</v>
      </c>
      <c r="G41" s="153">
        <v>0</v>
      </c>
      <c r="H41" s="154">
        <v>0</v>
      </c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372670</v>
      </c>
      <c r="F45" s="164">
        <f>SUM(F7,F8,F9,F10,F11,F12,F16,F26)</f>
        <v>372670</v>
      </c>
      <c r="G45" s="164">
        <f>SUM(G7,G8,G9,G10,G11,G12,G16,G26)</f>
        <v>364581</v>
      </c>
      <c r="H45" s="165">
        <f>SUM(H7,H8,H9,H10,H11,H12,H16,H26)</f>
        <v>364581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0</v>
      </c>
      <c r="F46" s="166">
        <f>SUM(F17,F20,F29,F38,F39,F43,F44,F40,F41,F42)</f>
        <v>0</v>
      </c>
      <c r="G46" s="166">
        <f>SUM(G17,G20,G29,G38,G39,G40,G43,G44,G3,G41,G42)</f>
        <v>0</v>
      </c>
      <c r="H46" s="167">
        <f>SUM(H17,H20,H29,H38,H39,H43,H44,H40,H41,H42)</f>
        <v>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372670</v>
      </c>
      <c r="F47" s="168">
        <f>SUM(F45:F46)</f>
        <v>372670</v>
      </c>
      <c r="G47" s="169">
        <f>SUM(G45:G46)</f>
        <v>364581</v>
      </c>
      <c r="H47" s="170">
        <f>SUM(H45:H46)</f>
        <v>364581</v>
      </c>
    </row>
  </sheetData>
  <sheetProtection selectLockedCells="1" selectUnlockedCells="1"/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tabSelected="1" topLeftCell="A13" zoomScale="120" zoomScaleNormal="120" workbookViewId="0">
      <selection activeCell="G23" sqref="G23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51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2026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542000</v>
      </c>
      <c r="F7" s="86">
        <v>542000</v>
      </c>
      <c r="G7" s="87">
        <v>541760</v>
      </c>
      <c r="H7" s="88">
        <v>541760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7600</v>
      </c>
      <c r="F8" s="90">
        <v>7600</v>
      </c>
      <c r="G8" s="91">
        <v>4356</v>
      </c>
      <c r="H8" s="92">
        <v>4356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2700</v>
      </c>
      <c r="F10" s="90">
        <v>2700</v>
      </c>
      <c r="G10" s="91">
        <v>175</v>
      </c>
      <c r="H10" s="92">
        <v>175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1000</v>
      </c>
      <c r="F11" s="90">
        <v>1000</v>
      </c>
      <c r="G11" s="91">
        <v>495</v>
      </c>
      <c r="H11" s="92">
        <v>495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1100</v>
      </c>
      <c r="F13" s="98">
        <f>SUM(F14:F15)</f>
        <v>1100</v>
      </c>
      <c r="G13" s="99">
        <f>SUM(G14:G15)</f>
        <v>770</v>
      </c>
      <c r="H13" s="100">
        <f>SUM(H14:H15)</f>
        <v>770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v>1100</v>
      </c>
      <c r="F14" s="86">
        <v>1100</v>
      </c>
      <c r="G14" s="87">
        <v>770</v>
      </c>
      <c r="H14" s="88">
        <v>770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0</v>
      </c>
      <c r="F15" s="94">
        <f>F19</f>
        <v>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370</v>
      </c>
      <c r="F16" s="102">
        <v>370</v>
      </c>
      <c r="G16" s="103">
        <v>370</v>
      </c>
      <c r="H16" s="104">
        <v>370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0</v>
      </c>
      <c r="F17" s="106">
        <f>SUM(F18:F19)</f>
        <v>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0</v>
      </c>
      <c r="F19" s="94">
        <v>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2439</v>
      </c>
      <c r="F20" s="110">
        <f>SUM(F21:F24)</f>
        <v>2439</v>
      </c>
      <c r="G20" s="111">
        <f>SUM(G21:G24)</f>
        <v>2439</v>
      </c>
      <c r="H20" s="112">
        <f>SUM(H21:H24)</f>
        <v>2439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0</v>
      </c>
      <c r="F21" s="114">
        <v>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0</v>
      </c>
      <c r="F22" s="118">
        <v>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2439</v>
      </c>
      <c r="F23" s="122">
        <v>2439</v>
      </c>
      <c r="G23" s="123">
        <v>2439</v>
      </c>
      <c r="H23" s="124">
        <v>2439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0</v>
      </c>
      <c r="F24" s="126">
        <v>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0</v>
      </c>
      <c r="F25" s="110">
        <f>F26+F29</f>
        <v>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0</v>
      </c>
      <c r="F29" s="138">
        <f>F30+F31+F36+F37</f>
        <v>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0</v>
      </c>
      <c r="F30" s="90">
        <v>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0</v>
      </c>
      <c r="F31" s="91">
        <f>SUM(F32:F35)</f>
        <v>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0</v>
      </c>
      <c r="F32" s="114">
        <v>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0</v>
      </c>
      <c r="F33" s="118">
        <v>0</v>
      </c>
      <c r="G33" s="119">
        <v>0</v>
      </c>
      <c r="H33" s="120">
        <v>0</v>
      </c>
    </row>
    <row r="34" spans="1:8" ht="15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0</v>
      </c>
      <c r="F36" s="90">
        <v>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0</v>
      </c>
      <c r="F37" s="145">
        <v>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0</v>
      </c>
      <c r="F38" s="149">
        <v>0</v>
      </c>
      <c r="G38" s="150">
        <v>0</v>
      </c>
      <c r="H38" s="151">
        <v>0</v>
      </c>
    </row>
    <row r="39" spans="1:8" ht="13.5" thickBot="1" x14ac:dyDescent="0.25">
      <c r="A39" s="179" t="s">
        <v>27</v>
      </c>
      <c r="B39" s="180"/>
      <c r="C39" s="64" t="s">
        <v>16</v>
      </c>
      <c r="D39" s="65"/>
      <c r="E39" s="148">
        <v>0</v>
      </c>
      <c r="F39" s="150">
        <v>0</v>
      </c>
      <c r="G39" s="150">
        <v>0</v>
      </c>
      <c r="H39" s="151">
        <v>0</v>
      </c>
    </row>
    <row r="40" spans="1:8" ht="13.5" thickBot="1" x14ac:dyDescent="0.25">
      <c r="A40" s="78" t="s">
        <v>28</v>
      </c>
      <c r="B40" s="79"/>
      <c r="C40" s="64" t="s">
        <v>16</v>
      </c>
      <c r="D40" s="65"/>
      <c r="E40" s="148">
        <v>0</v>
      </c>
      <c r="F40" s="150">
        <v>0</v>
      </c>
      <c r="G40" s="150">
        <v>0</v>
      </c>
      <c r="H40" s="151">
        <v>0</v>
      </c>
    </row>
    <row r="41" spans="1:8" ht="13.5" thickBot="1" x14ac:dyDescent="0.25">
      <c r="A41" s="78" t="s">
        <v>29</v>
      </c>
      <c r="B41" s="79"/>
      <c r="C41" s="64" t="s">
        <v>16</v>
      </c>
      <c r="D41" s="65"/>
      <c r="E41" s="152">
        <v>0</v>
      </c>
      <c r="F41" s="153">
        <v>0</v>
      </c>
      <c r="G41" s="153">
        <v>0</v>
      </c>
      <c r="H41" s="154">
        <v>0</v>
      </c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553670</v>
      </c>
      <c r="F45" s="164">
        <f>SUM(F7,F8,F9,F10,F11,F12,F16,F26)</f>
        <v>553670</v>
      </c>
      <c r="G45" s="164">
        <f>SUM(G7,G8,G9,G10,G11,G12,G16,G26)</f>
        <v>547156</v>
      </c>
      <c r="H45" s="165">
        <f>SUM(H7,H8,H9,H10,H11,H12,H16,H26)</f>
        <v>547156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2439</v>
      </c>
      <c r="F46" s="166">
        <f>SUM(F17,F20,F29,F38,F39,F43,F44,F40,F41,F42)</f>
        <v>2439</v>
      </c>
      <c r="G46" s="166">
        <f>SUM(G17,G20,G29,G38,G39,G40,G43,G44,G3,G41,G42)</f>
        <v>2439</v>
      </c>
      <c r="H46" s="167">
        <f>SUM(H17,H20,H29,H38,H39,H43,H44,H40,H41,H42)</f>
        <v>2439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556109</v>
      </c>
      <c r="F47" s="168">
        <f>SUM(F45:F46)</f>
        <v>556109</v>
      </c>
      <c r="G47" s="169">
        <f>SUM(G45:G46)</f>
        <v>549595</v>
      </c>
      <c r="H47" s="170">
        <f>SUM(H45:H46)</f>
        <v>549595</v>
      </c>
    </row>
  </sheetData>
  <sheetProtection selectLockedCells="1" selectUnlockedCells="1"/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6B22-BF5A-49FD-B64D-407F38EB5032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510240</v>
      </c>
      <c r="H7" s="174">
        <v>510240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4330</v>
      </c>
      <c r="H8" s="92">
        <v>4330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960470</v>
      </c>
      <c r="H13" s="100">
        <v>638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1540</v>
      </c>
      <c r="H14" s="88">
        <f>H16+H18</f>
        <v>1540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958930</v>
      </c>
      <c r="H15" s="147">
        <f>H19</f>
        <v>958930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1540</v>
      </c>
      <c r="H16" s="104">
        <v>1540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958930</v>
      </c>
      <c r="H17" s="178">
        <f>SUM(H18:H19)</f>
        <v>958930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958930</v>
      </c>
      <c r="H19" s="96">
        <v>958930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28560</v>
      </c>
      <c r="H20" s="112">
        <f>SUM(H21:H24)</f>
        <v>28560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28560</v>
      </c>
      <c r="H21" s="116">
        <v>28560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0</v>
      </c>
      <c r="H25" s="112"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0</v>
      </c>
      <c r="H29" s="140">
        <v>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0</v>
      </c>
      <c r="H38" s="151">
        <v>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0</v>
      </c>
      <c r="H40" s="151">
        <v>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517606</v>
      </c>
      <c r="H45" s="165">
        <f>SUM(H7,H8,H9,H10,H11,H12,H16,H26)</f>
        <v>517606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996490</v>
      </c>
      <c r="H46" s="167">
        <f>SUM(H17,H20,H29,H38,H39,H43,H44,H40,H41,H42)</f>
        <v>996490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1514096</v>
      </c>
      <c r="H47" s="170">
        <f>SUM(H45:H46)</f>
        <v>1514096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46F8-2AAB-41EE-BF46-6C2821015669}">
  <dimension ref="A1:H47"/>
  <sheetViews>
    <sheetView workbookViewId="0">
      <selection activeCell="G13" sqref="G13:H13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611360</v>
      </c>
      <c r="H7" s="174">
        <v>611360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5135</v>
      </c>
      <c r="H8" s="92">
        <v>5135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1203000</v>
      </c>
      <c r="H13" s="99">
        <f>SUM(H14:H15)</f>
        <v>1203000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3000</v>
      </c>
      <c r="H14" s="88">
        <f>H16+H18</f>
        <v>3000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1200000</v>
      </c>
      <c r="H15" s="147">
        <f>H19</f>
        <v>1200000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3000</v>
      </c>
      <c r="H16" s="104">
        <v>3000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1200000</v>
      </c>
      <c r="H17" s="178">
        <f>SUM(H18:H19)</f>
        <v>1200000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1200000</v>
      </c>
      <c r="H19" s="96">
        <v>1200000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40321</v>
      </c>
      <c r="H20" s="112">
        <f>SUM(H21:H24)</f>
        <v>40321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35879</v>
      </c>
      <c r="H21" s="116">
        <v>35879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4442</v>
      </c>
      <c r="H23" s="124">
        <v>4442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0</v>
      </c>
      <c r="H25" s="112"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0</v>
      </c>
      <c r="H29" s="140">
        <v>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0</v>
      </c>
      <c r="H38" s="151">
        <v>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13000</v>
      </c>
      <c r="H40" s="151">
        <v>13000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620991</v>
      </c>
      <c r="H45" s="165">
        <f>SUM(H7,H8,H9,H10,H11,H12,H16,H26)</f>
        <v>620991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1262321</v>
      </c>
      <c r="H46" s="167">
        <f>SUM(H17,H20,H29,H38,H39,H43,H44,H40,H41,H42)</f>
        <v>1262321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1883312</v>
      </c>
      <c r="H47" s="170">
        <f>SUM(H45:H46)</f>
        <v>1883312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4AA9-5F2C-441E-8E52-4F42E09A9321}">
  <dimension ref="A1:H47"/>
  <sheetViews>
    <sheetView workbookViewId="0">
      <selection activeCell="D40" sqref="D40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712140</v>
      </c>
      <c r="H7" s="174">
        <v>712140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6715</v>
      </c>
      <c r="H8" s="92">
        <v>6715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1769</v>
      </c>
      <c r="H11" s="92">
        <v>1769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2292265</v>
      </c>
      <c r="H13" s="99">
        <f>SUM(H14:H15)</f>
        <v>2292265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4314</v>
      </c>
      <c r="H14" s="88">
        <f>H16+H18</f>
        <v>4314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2287951</v>
      </c>
      <c r="H15" s="147">
        <f>H19</f>
        <v>2287951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4314</v>
      </c>
      <c r="H16" s="104">
        <v>4314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2287951</v>
      </c>
      <c r="H17" s="178">
        <f>SUM(H18:H19)</f>
        <v>2287951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2287951</v>
      </c>
      <c r="H19" s="96">
        <v>2287951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40321</v>
      </c>
      <c r="H20" s="112">
        <f>SUM(H21:H24)</f>
        <v>40321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35879</v>
      </c>
      <c r="H21" s="116">
        <v>35879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4442</v>
      </c>
      <c r="H23" s="124">
        <v>4442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2000</v>
      </c>
      <c r="H25" s="111">
        <f>H26+H29</f>
        <v>2000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2000</v>
      </c>
      <c r="H29" s="139">
        <f>H30+H31+H36+H37</f>
        <v>2000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2000</v>
      </c>
      <c r="H30" s="92">
        <v>2000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31000</v>
      </c>
      <c r="H38" s="151">
        <v>31000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13000</v>
      </c>
      <c r="H40" s="151">
        <v>13000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725962</v>
      </c>
      <c r="H45" s="165">
        <f>SUM(H7,H8,H9,H10,H11,H12,H16,H26)</f>
        <v>725962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2383272</v>
      </c>
      <c r="H46" s="167">
        <f>SUM(H17,H20,H29,H38,H39,H43,H44,H40,H41,H42)</f>
        <v>2383272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3109234</v>
      </c>
      <c r="H47" s="170">
        <f>SUM(H45:H46)</f>
        <v>3109234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A8A6-4D84-4BA3-8A22-6F6614B48220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796700</v>
      </c>
      <c r="H7" s="174">
        <v>796700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12639</v>
      </c>
      <c r="H8" s="92">
        <v>12639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1769</v>
      </c>
      <c r="H11" s="92">
        <v>1769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2293667</v>
      </c>
      <c r="H13" s="99">
        <f>SUM(H14:H15)</f>
        <v>2293667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4699</v>
      </c>
      <c r="H14" s="88">
        <f>H16+H18</f>
        <v>4699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2288968</v>
      </c>
      <c r="H15" s="147">
        <f>H19</f>
        <v>2288968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4699</v>
      </c>
      <c r="H16" s="104">
        <v>4699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2288968</v>
      </c>
      <c r="H17" s="178">
        <f>SUM(H18:H19)</f>
        <v>2288968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2288968</v>
      </c>
      <c r="H19" s="96">
        <v>2288968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70006</v>
      </c>
      <c r="H20" s="112">
        <f>SUM(H21:H24)</f>
        <v>70006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60532</v>
      </c>
      <c r="H21" s="116">
        <v>60532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1559</v>
      </c>
      <c r="H22" s="120">
        <v>1559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867</v>
      </c>
      <c r="H24" s="128">
        <v>867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2000</v>
      </c>
      <c r="H25" s="111">
        <f>H26+H29</f>
        <v>2000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2000</v>
      </c>
      <c r="H29" s="139">
        <f>H30+H31+H36+H37</f>
        <v>2000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2000</v>
      </c>
      <c r="H30" s="92">
        <v>2000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816831</v>
      </c>
      <c r="H45" s="165">
        <f>SUM(H7,H8,H9,H10,H11,H12,H16,H26)</f>
        <v>816831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4810000</v>
      </c>
      <c r="F46" s="166">
        <f>SUM(F17,F20,F29,F38,F39,F43,F44,F40,F41,F42)</f>
        <v>4810000</v>
      </c>
      <c r="G46" s="166">
        <f>SUM(G17,G20,G29,G38,G39,G40,G43,G44,G3,G41,G42)</f>
        <v>2478974</v>
      </c>
      <c r="H46" s="167">
        <f>SUM(H17,H20,H29,H38,H39,H43,H44,H40,H41,H42)</f>
        <v>2478974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3295805</v>
      </c>
      <c r="H47" s="170">
        <f>SUM(H45:H46)</f>
        <v>3295805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83F9-C3B6-4E70-B3B9-103487B22F8D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888220</v>
      </c>
      <c r="H7" s="174">
        <v>888220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15000</v>
      </c>
      <c r="H8" s="92">
        <v>15000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8052</v>
      </c>
      <c r="H10" s="92">
        <v>8052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3500</v>
      </c>
      <c r="H11" s="92">
        <v>3500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3957469</v>
      </c>
      <c r="H13" s="99">
        <f>SUM(H14:H15)</f>
        <v>3957469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5469</v>
      </c>
      <c r="H14" s="88">
        <f>H16+H18</f>
        <v>5469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3952000</v>
      </c>
      <c r="H15" s="147">
        <f>H19</f>
        <v>3952000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5469</v>
      </c>
      <c r="H16" s="104">
        <v>5469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3952000</v>
      </c>
      <c r="H17" s="178">
        <f>SUM(H18:H19)</f>
        <v>3952000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3952000</v>
      </c>
      <c r="H19" s="96">
        <v>3952000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91716</v>
      </c>
      <c r="H20" s="112">
        <f>SUM(H21:H24)</f>
        <v>91716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77490</v>
      </c>
      <c r="H21" s="116">
        <v>77490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2491</v>
      </c>
      <c r="H22" s="120">
        <v>2491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4687</v>
      </c>
      <c r="H24" s="128">
        <v>4687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13667</v>
      </c>
      <c r="H25" s="111">
        <f>H26+H29</f>
        <v>13667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13667</v>
      </c>
      <c r="H29" s="139">
        <f>H30+H31+H36+H37</f>
        <v>13667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3460</v>
      </c>
      <c r="H30" s="92">
        <v>3460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920241</v>
      </c>
      <c r="H45" s="165">
        <f>SUM(H7,H8,H9,H10,H11,H12,H16,H26)</f>
        <v>920241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4810000</v>
      </c>
      <c r="F46" s="166">
        <f>SUM(F17,F20,F29,F38,F39,F43,F44,F40,F41,F42)</f>
        <v>4810000</v>
      </c>
      <c r="G46" s="166">
        <f>SUM(G17,G20,G29,G38,G39,G40,G43,G44,G3,G41,G42)</f>
        <v>4175383</v>
      </c>
      <c r="H46" s="167">
        <f>SUM(H17,H20,H29,H38,H39,H43,H44,H40,H41,H42)</f>
        <v>4175383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5095624</v>
      </c>
      <c r="H47" s="170">
        <f>SUM(H45:H46)</f>
        <v>5095624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1E4D-91C5-4BE9-BE04-BC5D229D8445}">
  <dimension ref="A1:H47"/>
  <sheetViews>
    <sheetView workbookViewId="0">
      <selection activeCell="M33" sqref="M33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1">
        <v>2025</v>
      </c>
      <c r="F3" s="182"/>
      <c r="G3" s="182"/>
      <c r="H3" s="183"/>
    </row>
    <row r="4" spans="1:8" ht="13.5" customHeight="1" thickBot="1" x14ac:dyDescent="0.25">
      <c r="A4" s="184" t="s">
        <v>1</v>
      </c>
      <c r="B4" s="186" t="s">
        <v>2</v>
      </c>
      <c r="C4" s="188" t="s">
        <v>3</v>
      </c>
      <c r="D4" s="190" t="s">
        <v>4</v>
      </c>
      <c r="E4" s="192" t="s">
        <v>5</v>
      </c>
      <c r="F4" s="193"/>
      <c r="G4" s="193"/>
      <c r="H4" s="194"/>
    </row>
    <row r="5" spans="1:8" ht="13.5" thickBot="1" x14ac:dyDescent="0.25">
      <c r="A5" s="185"/>
      <c r="B5" s="187"/>
      <c r="C5" s="189"/>
      <c r="D5" s="191"/>
      <c r="E5" s="195" t="s">
        <v>6</v>
      </c>
      <c r="F5" s="196"/>
      <c r="G5" s="197" t="s">
        <v>7</v>
      </c>
      <c r="H5" s="197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98"/>
      <c r="H6" s="198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981020</v>
      </c>
      <c r="H7" s="174">
        <v>981020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15000</v>
      </c>
      <c r="H8" s="92">
        <v>15000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13466</v>
      </c>
      <c r="H10" s="92">
        <v>13466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3500</v>
      </c>
      <c r="H11" s="92">
        <v>3500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4527000</v>
      </c>
      <c r="F13" s="98">
        <f>SUM(F14:F15)</f>
        <v>4527000</v>
      </c>
      <c r="G13" s="99">
        <f>SUM(G14:G15)</f>
        <v>3957854</v>
      </c>
      <c r="H13" s="99">
        <f>SUM(H14:H15)</f>
        <v>3957854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5854</v>
      </c>
      <c r="H14" s="88">
        <f>H16+H18</f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4519000</v>
      </c>
      <c r="F15" s="145">
        <f>F19</f>
        <v>4519000</v>
      </c>
      <c r="G15" s="146">
        <f>G19</f>
        <v>3952000</v>
      </c>
      <c r="H15" s="147">
        <f>H19</f>
        <v>3952000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4519000</v>
      </c>
      <c r="F17" s="176">
        <f>SUM(F18:F19)</f>
        <v>4519000</v>
      </c>
      <c r="G17" s="177">
        <f>SUM(G18:G19)</f>
        <v>3952000</v>
      </c>
      <c r="H17" s="178">
        <f>SUM(H18:H19)</f>
        <v>3952000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4519000</v>
      </c>
      <c r="F19" s="94">
        <v>4519000</v>
      </c>
      <c r="G19" s="95">
        <v>3952000</v>
      </c>
      <c r="H19" s="96">
        <v>3952000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124422</v>
      </c>
      <c r="H20" s="112">
        <f>SUM(H21:H24)</f>
        <v>124422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105551</v>
      </c>
      <c r="H21" s="116">
        <v>105551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7083</v>
      </c>
      <c r="H22" s="120">
        <v>7083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13667</v>
      </c>
      <c r="H25" s="111">
        <f>H26+H29</f>
        <v>13667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13667</v>
      </c>
      <c r="H29" s="139">
        <f>H30+H31+H36+H37</f>
        <v>13667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3460</v>
      </c>
      <c r="H30" s="92">
        <v>3460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33000</v>
      </c>
      <c r="H39" s="151">
        <v>33000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1018840</v>
      </c>
      <c r="H45" s="165">
        <f>SUM(H7,H8,H9,H10,H11,H12,H16,H26)</f>
        <v>1018840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5377000</v>
      </c>
      <c r="F46" s="166">
        <f>SUM(F17,F20,F29,F38,F39,F43,F44,F40,F41,F42)</f>
        <v>5377000</v>
      </c>
      <c r="G46" s="166">
        <f>SUM(G17,G20,G29,G38,G39,G40,G43,G44,G3,G41,G42)</f>
        <v>4232089</v>
      </c>
      <c r="H46" s="167">
        <f>SUM(H17,H20,H29,H38,H39,H43,H44,H40,H41,H42)</f>
        <v>4232089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7005000</v>
      </c>
      <c r="F47" s="168">
        <f>SUM(F45:F46)</f>
        <v>7005000</v>
      </c>
      <c r="G47" s="169">
        <f>SUM(G45:G46)</f>
        <v>5250929</v>
      </c>
      <c r="H47" s="170">
        <f>SUM(H45:H46)</f>
        <v>5250929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IANUARIE</vt:lpstr>
      <vt:lpstr>FEBRUARIE</vt:lpstr>
      <vt:lpstr>MARTIE</vt:lpstr>
      <vt:lpstr>APRILIE</vt:lpstr>
      <vt:lpstr>MAI</vt:lpstr>
      <vt:lpstr>IUNIE</vt:lpstr>
      <vt:lpstr>IULIE</vt:lpstr>
      <vt:lpstr>AUGUST</vt:lpstr>
      <vt:lpstr>SEPTEMBRIE</vt:lpstr>
      <vt:lpstr>OCTOMBRIE</vt:lpstr>
      <vt:lpstr>NOIEMBRIE</vt:lpstr>
      <vt:lpstr>DECEMBRIE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Stan</dc:creator>
  <cp:lastModifiedBy>Ionut Nica</cp:lastModifiedBy>
  <cp:lastPrinted>2018-12-20T09:59:09Z</cp:lastPrinted>
  <dcterms:created xsi:type="dcterms:W3CDTF">2019-01-21T09:00:01Z</dcterms:created>
  <dcterms:modified xsi:type="dcterms:W3CDTF">2026-04-06T06:03:54Z</dcterms:modified>
</cp:coreProperties>
</file>